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rsag.sharepoint.com/sites/obchod_folder/Sdilene dokumenty/2025 solsol/"/>
    </mc:Choice>
  </mc:AlternateContent>
  <xr:revisionPtr revIDLastSave="10" documentId="8_{656140D1-2B96-43E3-992C-450EBE864663}" xr6:coauthVersionLast="47" xr6:coauthVersionMax="47" xr10:uidLastSave="{FAC9A147-33DE-4B54-B167-35B700397B54}"/>
  <bookViews>
    <workbookView xWindow="-120" yWindow="-120" windowWidth="29040" windowHeight="15720" activeTab="1" xr2:uid="{89BDDCA8-2611-481E-B182-03F02BAA4E4E}"/>
  </bookViews>
  <sheets>
    <sheet name="Panely" sheetId="1" r:id="rId1"/>
    <sheet name="Zboží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5" i="1"/>
  <c r="C6" i="1"/>
  <c r="C7" i="1"/>
  <c r="C8" i="1"/>
  <c r="C9" i="1"/>
  <c r="C17" i="1"/>
  <c r="C18" i="1"/>
  <c r="C21" i="1"/>
  <c r="C22" i="1"/>
  <c r="C25" i="1"/>
  <c r="C26" i="1"/>
  <c r="C28" i="1"/>
  <c r="C29" i="1"/>
  <c r="C30" i="1"/>
  <c r="C33" i="1"/>
  <c r="C34" i="1"/>
  <c r="C35" i="1"/>
  <c r="C36" i="1"/>
  <c r="C37" i="1"/>
  <c r="L2" i="1" l="1"/>
  <c r="L4" i="1"/>
  <c r="M4" i="1" s="1"/>
  <c r="L10" i="1"/>
  <c r="M10" i="1" s="1"/>
  <c r="L11" i="1"/>
  <c r="M11" i="1" s="1"/>
  <c r="L12" i="1"/>
  <c r="M12" i="1" s="1"/>
  <c r="L13" i="1"/>
  <c r="M13" i="1" s="1"/>
  <c r="L14" i="1"/>
  <c r="L15" i="1"/>
  <c r="L16" i="1"/>
  <c r="L19" i="1"/>
  <c r="L20" i="1"/>
  <c r="L23" i="1"/>
  <c r="M23" i="1" s="1"/>
  <c r="L24" i="1"/>
  <c r="L27" i="1"/>
  <c r="M27" i="1" s="1"/>
  <c r="L31" i="1"/>
  <c r="M31" i="1" s="1"/>
  <c r="L32" i="1"/>
  <c r="M32" i="1" s="1"/>
  <c r="K30" i="2"/>
  <c r="L30" i="2" s="1"/>
  <c r="L29" i="2"/>
  <c r="K28" i="2"/>
  <c r="L28" i="2" s="1"/>
  <c r="K27" i="2"/>
  <c r="L27" i="2" s="1"/>
  <c r="K26" i="2"/>
  <c r="L26" i="2" s="1"/>
  <c r="K25" i="2"/>
  <c r="L25" i="2" s="1"/>
  <c r="K24" i="2"/>
  <c r="L24" i="2" s="1"/>
  <c r="K23" i="2"/>
  <c r="L23" i="2" s="1"/>
  <c r="K22" i="2"/>
  <c r="L22" i="2" s="1"/>
  <c r="K21" i="2"/>
  <c r="L21" i="2" s="1"/>
  <c r="K20" i="2"/>
  <c r="L20" i="2" s="1"/>
  <c r="K19" i="2"/>
  <c r="L19" i="2" s="1"/>
  <c r="K18" i="2"/>
  <c r="L18" i="2" s="1"/>
  <c r="K17" i="2"/>
  <c r="L17" i="2" s="1"/>
  <c r="K16" i="2"/>
  <c r="L16" i="2" s="1"/>
  <c r="K15" i="2"/>
  <c r="L15" i="2" s="1"/>
  <c r="K14" i="2"/>
  <c r="L14" i="2" s="1"/>
  <c r="K13" i="2"/>
  <c r="L13" i="2" s="1"/>
  <c r="K12" i="2"/>
  <c r="L12" i="2" s="1"/>
  <c r="K11" i="2"/>
  <c r="L11" i="2" s="1"/>
  <c r="K10" i="2"/>
  <c r="L10" i="2" s="1"/>
  <c r="K9" i="2"/>
  <c r="L9" i="2" s="1"/>
  <c r="K8" i="2"/>
  <c r="L8" i="2" s="1"/>
  <c r="K7" i="2"/>
  <c r="L7" i="2" s="1"/>
  <c r="K6" i="2"/>
  <c r="L6" i="2" s="1"/>
  <c r="K5" i="2"/>
  <c r="L5" i="2" s="1"/>
  <c r="K4" i="2"/>
  <c r="L4" i="2" s="1"/>
  <c r="K3" i="2"/>
  <c r="L3" i="2" s="1"/>
  <c r="K2" i="2"/>
  <c r="L2" i="2" s="1"/>
  <c r="O37" i="1"/>
  <c r="N37" i="1" s="1"/>
  <c r="O36" i="1"/>
  <c r="N36" i="1" s="1"/>
  <c r="O35" i="1"/>
  <c r="N35" i="1" s="1"/>
  <c r="O34" i="1"/>
  <c r="N34" i="1" s="1"/>
  <c r="O33" i="1"/>
  <c r="N33" i="1" s="1"/>
  <c r="N32" i="1"/>
  <c r="N31" i="1"/>
  <c r="O30" i="1"/>
  <c r="N30" i="1" s="1"/>
  <c r="O29" i="1"/>
  <c r="N29" i="1" s="1"/>
  <c r="O28" i="1"/>
  <c r="N28" i="1" s="1"/>
  <c r="N27" i="1"/>
  <c r="O26" i="1"/>
  <c r="N26" i="1" s="1"/>
  <c r="O25" i="1"/>
  <c r="N25" i="1" s="1"/>
  <c r="N24" i="1"/>
  <c r="M24" i="1"/>
  <c r="N23" i="1"/>
  <c r="O22" i="1"/>
  <c r="N22" i="1" s="1"/>
  <c r="O21" i="1"/>
  <c r="N21" i="1" s="1"/>
  <c r="N20" i="1"/>
  <c r="M20" i="1"/>
  <c r="N19" i="1"/>
  <c r="M19" i="1"/>
  <c r="O18" i="1"/>
  <c r="N18" i="1" s="1"/>
  <c r="O17" i="1"/>
  <c r="N17" i="1" s="1"/>
  <c r="N16" i="1"/>
  <c r="M16" i="1"/>
  <c r="N15" i="1"/>
  <c r="M15" i="1"/>
  <c r="N14" i="1"/>
  <c r="M14" i="1"/>
  <c r="N13" i="1"/>
  <c r="N12" i="1"/>
  <c r="N11" i="1"/>
  <c r="N10" i="1"/>
  <c r="O9" i="1"/>
  <c r="N9" i="1" s="1"/>
  <c r="O8" i="1"/>
  <c r="N8" i="1" s="1"/>
  <c r="O7" i="1"/>
  <c r="N7" i="1" s="1"/>
  <c r="O6" i="1"/>
  <c r="N6" i="1" s="1"/>
  <c r="O5" i="1"/>
  <c r="N5" i="1" s="1"/>
  <c r="N4" i="1"/>
  <c r="O3" i="1"/>
  <c r="N3" i="1" s="1"/>
  <c r="N2" i="1"/>
  <c r="M2" i="1"/>
  <c r="L34" i="1" l="1"/>
  <c r="L30" i="1"/>
  <c r="M30" i="1" s="1"/>
  <c r="L21" i="1"/>
  <c r="L37" i="1"/>
  <c r="M37" i="1" s="1"/>
  <c r="L9" i="1"/>
  <c r="L26" i="1"/>
  <c r="M26" i="1" s="1"/>
  <c r="L36" i="1"/>
  <c r="L25" i="1"/>
  <c r="M25" i="1" s="1"/>
  <c r="L3" i="1"/>
  <c r="M3" i="1" s="1"/>
  <c r="L29" i="1"/>
  <c r="M29" i="1" s="1"/>
  <c r="L35" i="1"/>
  <c r="M35" i="1" s="1"/>
  <c r="L17" i="1"/>
  <c r="M17" i="1" s="1"/>
  <c r="L5" i="1"/>
  <c r="M5" i="1" s="1"/>
  <c r="L6" i="1"/>
  <c r="M6" i="1" s="1"/>
  <c r="L7" i="1"/>
  <c r="M7" i="1" s="1"/>
  <c r="L33" i="1"/>
  <c r="M33" i="1" s="1"/>
  <c r="L28" i="1"/>
  <c r="M28" i="1" s="1"/>
  <c r="L18" i="1"/>
  <c r="M18" i="1" s="1"/>
  <c r="L22" i="1"/>
  <c r="M22" i="1" s="1"/>
  <c r="L8" i="1"/>
  <c r="M8" i="1" s="1"/>
  <c r="M9" i="1"/>
  <c r="M36" i="1"/>
  <c r="M21" i="1"/>
  <c r="M34" i="1"/>
</calcChain>
</file>

<file path=xl/sharedStrings.xml><?xml version="1.0" encoding="utf-8"?>
<sst xmlns="http://schemas.openxmlformats.org/spreadsheetml/2006/main" count="282" uniqueCount="134">
  <si>
    <t>Popis</t>
  </si>
  <si>
    <t>Zásoby</t>
  </si>
  <si>
    <t>SN</t>
  </si>
  <si>
    <t>datum naskladnění</t>
  </si>
  <si>
    <t>Záruka Solsol</t>
  </si>
  <si>
    <t>Záruka Výrobce</t>
  </si>
  <si>
    <t>Obsah balení</t>
  </si>
  <si>
    <t>cena nákupní</t>
  </si>
  <si>
    <t>Cena nák./Wp</t>
  </si>
  <si>
    <t>FV panel AEG AS-M3607U-S(G1)-390/HV 390 Wp</t>
  </si>
  <si>
    <t>Panel má poškrábaný rám</t>
  </si>
  <si>
    <t>FV panel AEG AS-M3407U-S(M6)-400/HV 400Wp FB</t>
  </si>
  <si>
    <t>Panel má poškrávaný rám i sklo</t>
  </si>
  <si>
    <t>FV panel AEG AS-M1443-H-410 BF 410Wp</t>
  </si>
  <si>
    <t>AEG AS-M1088B-BH(M10) 425/HV FB</t>
  </si>
  <si>
    <t>Panel je poškrábaný a promáčklý rám</t>
  </si>
  <si>
    <t>FV panel AEG AS-M1448Z-H(M6) 450/HV 450wp</t>
  </si>
  <si>
    <t>FV panel AEG AS-M1203Z-H(M10) 460/HV</t>
  </si>
  <si>
    <t>AEG AS-M1203Z-MH(M10) 480/HV 480Wp BF 30y warranty</t>
  </si>
  <si>
    <t>FV panel AEG AS-M1322Z-H(M10) 500 Wp BF</t>
  </si>
  <si>
    <t>Panel je bez poškození</t>
  </si>
  <si>
    <t>FV panel Canadian Solar CS3U-360P SLV 360Wp</t>
  </si>
  <si>
    <t>FV panel Canadian Solar CS3U-365P SLV 365Wp</t>
  </si>
  <si>
    <t>FV panel Canadian Solar CS3L-365MS BF 365Wp</t>
  </si>
  <si>
    <t>FV panel Canadian Solar CS3L-370MS SLV 370Wp - 40 mm rám</t>
  </si>
  <si>
    <t>FV panel Canadian Solar CS6R-410MS SLV 410Wp - 30 mm rám</t>
  </si>
  <si>
    <t>Panel má vyhnutý rám</t>
  </si>
  <si>
    <t>FV panel Canadian Solar CS6R-410MS BF 410Wp - 30 mm rám</t>
  </si>
  <si>
    <t>Panel má promáčklý rám</t>
  </si>
  <si>
    <t>FV panel Canadian Solar CS3W-440MS BF 440Wp</t>
  </si>
  <si>
    <t>FV panel Canadian Solar CS6L-455MS SLV 30mm</t>
  </si>
  <si>
    <t>FV panel Canadian Solar CS6L-455MS BW 30mm</t>
  </si>
  <si>
    <t>FV panel Canadian Solar CS6W-550MS SLV 550Wp - 30mm rám</t>
  </si>
  <si>
    <t>FV panel Energetica e.Classic M HC 380Wp BF</t>
  </si>
  <si>
    <t>FV panel Energetica e.Classic M HC 385Wp BF</t>
  </si>
  <si>
    <t>FV panel EXE Solar A-HCM415/108 BF 415Wp</t>
  </si>
  <si>
    <t>FV panel EXE Solar A-HCM450/144 BF 450 Wp</t>
  </si>
  <si>
    <t>Panel má poškrávbaný rámy + fleky na skle</t>
  </si>
  <si>
    <t>FV panel SunPower SPR MAX5-400 AC BLC 400Wp</t>
  </si>
  <si>
    <t>FV panel SunPower SPR MAX3 - 400Wp COM</t>
  </si>
  <si>
    <t>FV panel SunPower P3 420Wp COM</t>
  </si>
  <si>
    <t>Panel má poškrábané sklo</t>
  </si>
  <si>
    <t>FV panel BAUER SOLAR BS-450-M6HBB 450Wp</t>
  </si>
  <si>
    <t>Panel má špatně zatavené spoje</t>
  </si>
  <si>
    <t>FV panel BAUER SOLAR BS-540-144M10HBB 540Wp</t>
  </si>
  <si>
    <t>FV panel DAH DHM-72X10-550Wp SLV</t>
  </si>
  <si>
    <t>FV panel Trina TSM-NEG9R.28 450WP BF</t>
  </si>
  <si>
    <t>FV panel AIKO A440-MAH-54Mb 440Wp FB</t>
  </si>
  <si>
    <t>Panel má poškrábaný rám i sklo</t>
  </si>
  <si>
    <t>FV panel AIKO NEOSTAR 2S+ A450-MAH-54DB 450W FB 30MM</t>
  </si>
  <si>
    <t>FV panel AIKO Neostar 2S A450-MAH-54Mb 450W FB 30mm</t>
  </si>
  <si>
    <t>FV panel AIKO A450-MAH-54Mw 450W BF</t>
  </si>
  <si>
    <t>FV panel AIKO A460-MAH-54Mw 460W BF 30mm</t>
  </si>
  <si>
    <t>Panel má fleky na skle</t>
  </si>
  <si>
    <t>FV Panel AIKO Neostar 2S A-MAH60Mb-500Wp FB</t>
  </si>
  <si>
    <t>FV panel AIKO Stellar 1N+ G650-MCH72Dw 650Wp SLV (short cable)</t>
  </si>
  <si>
    <t>GoodWe GW10K-ET</t>
  </si>
  <si>
    <t>9010KETU22AW5802</t>
  </si>
  <si>
    <t>Chybí smatmeter a datalogger</t>
  </si>
  <si>
    <t>Zařízení nedisponuje výraznými vizuálními vadami.</t>
  </si>
  <si>
    <t>Growatt ARK 2.5H-A1 BMS (HVC60050-A1)</t>
  </si>
  <si>
    <t>AQJ3000021430074</t>
  </si>
  <si>
    <t>Pouze BMS</t>
  </si>
  <si>
    <t>AQJ40000223000VV</t>
  </si>
  <si>
    <t>Obsahuje návod, oba DC vodiče, komunikační záslepku</t>
  </si>
  <si>
    <t>9010KETU211W0168</t>
  </si>
  <si>
    <t>Obsahuje komunikační kabely, kryt napájení</t>
  </si>
  <si>
    <t>Growatt APX 5.0P BMS (98034-P2)</t>
  </si>
  <si>
    <t>CXM000002246001F</t>
  </si>
  <si>
    <t>Chybí kabeláž pro propojení se střídačem (2xDC+1komunikační)</t>
  </si>
  <si>
    <t>Growatt Shine Link-X</t>
  </si>
  <si>
    <t>KWK1CKJ14W</t>
  </si>
  <si>
    <t>Chybí manuál</t>
  </si>
  <si>
    <t>Growatt Groboost</t>
  </si>
  <si>
    <t>DAK0CHL0AG</t>
  </si>
  <si>
    <t>Chybí wallmount</t>
  </si>
  <si>
    <t>DAK0BLC09Q</t>
  </si>
  <si>
    <t>DAK0CHL06Q</t>
  </si>
  <si>
    <t>DAK0BLC0BB</t>
  </si>
  <si>
    <t>Obsahuje anténu, teplotní čidlo</t>
  </si>
  <si>
    <t>Growatt SEM -E (Smart Energy Manager) 100kW</t>
  </si>
  <si>
    <t>PRE2CJH04Z</t>
  </si>
  <si>
    <t>DAK0BLC06N</t>
  </si>
  <si>
    <t>Obsahuje anténu, teplotní čidlo, konektory</t>
  </si>
  <si>
    <t>DAK0CHL0AW</t>
  </si>
  <si>
    <t>Balení obsahuje anténu, teplotní čidlo a konektory.</t>
  </si>
  <si>
    <t>LJK0CBK02K</t>
  </si>
  <si>
    <t>Balení je kompletní.</t>
  </si>
  <si>
    <t>9010KETU21BW3207</t>
  </si>
  <si>
    <t>Součástí balení je pouze střídač.</t>
  </si>
  <si>
    <t>Střídač je pouze na díly a je nefunkční.</t>
  </si>
  <si>
    <t>9010KETU224W4672</t>
  </si>
  <si>
    <t>Balení obsahuje komunikační kabely, kryt napájení a smartmeter.</t>
  </si>
  <si>
    <t>9010KETU224W4201</t>
  </si>
  <si>
    <t>Balení obsahuje wallmount, komunikační kabely, kryt napájení a smartmeter.</t>
  </si>
  <si>
    <t>Střídač je lehce poškrábaný.</t>
  </si>
  <si>
    <t>Growatt MID50KTL3-X2</t>
  </si>
  <si>
    <t>JAM8E5F01K</t>
  </si>
  <si>
    <t>Součástí balení nejsou konektory DC.</t>
  </si>
  <si>
    <t>Střídač je lehce poškrábaný, jeví známky užívání.</t>
  </si>
  <si>
    <t>9010KETU21BW0625</t>
  </si>
  <si>
    <t>Balení obsahuje wallmount, datalogger a kryt napájení.</t>
  </si>
  <si>
    <t>GoodWe GW8K-ET</t>
  </si>
  <si>
    <t>98000ETU21CW0064</t>
  </si>
  <si>
    <t>Součástí balení není smatmeter.</t>
  </si>
  <si>
    <t>Growatt MID20KTL3-X</t>
  </si>
  <si>
    <t>EWF6BEV00Y</t>
  </si>
  <si>
    <t>Growatt SPH3600TL BL-UP</t>
  </si>
  <si>
    <t>VVL0CJB0JY</t>
  </si>
  <si>
    <t>EWFHCK804W</t>
  </si>
  <si>
    <t>EWFHCK8051</t>
  </si>
  <si>
    <t>Growatt SPH10000TL3 BH-UP</t>
  </si>
  <si>
    <t>TPJ9N6N06V</t>
  </si>
  <si>
    <t>Součástí balení není smartmeter.</t>
  </si>
  <si>
    <t>CXM0000023120295</t>
  </si>
  <si>
    <t>Balení obsahuje boční kryty BMS.</t>
  </si>
  <si>
    <t>Growatt MOD10KTL3-XH(BP)</t>
  </si>
  <si>
    <t>CZM0CLL08H</t>
  </si>
  <si>
    <t>Součástí balení není wallmount.</t>
  </si>
  <si>
    <t>Growatt APX 5.0P-B1 battery</t>
  </si>
  <si>
    <t>VZL000002301007U</t>
  </si>
  <si>
    <t>Součástí balení je pouze baterie.</t>
  </si>
  <si>
    <t>Growatt WIT 50K-HU</t>
  </si>
  <si>
    <t>0SGP10ZR14TF0006</t>
  </si>
  <si>
    <t>PLU</t>
  </si>
  <si>
    <t>Popis závady</t>
  </si>
  <si>
    <t>Foto</t>
  </si>
  <si>
    <t>Cena výprodejová (Kč)</t>
  </si>
  <si>
    <t>Cena výprodejová
Wp (EUR)</t>
  </si>
  <si>
    <t>Výkon (Wp)</t>
  </si>
  <si>
    <t>Sleva</t>
  </si>
  <si>
    <t>Záruka SOLSOL</t>
  </si>
  <si>
    <t>Záruka výrobce</t>
  </si>
  <si>
    <t>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</si>
</sst>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#,##0.#####"/>
    <numFmt numFmtId="167" formatCode="#,##0\ [$€-1]"/>
  </numFmts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Aptos Narrow"/>
      <family val="2"/>
      <charset val="238"/>
    </font>
    <font>
      <sz val="11"/>
      <color rgb="FF000000"/>
      <name val="Aptos Narrow"/>
      <family val="2"/>
      <charset val="238"/>
      <scheme val="minor"/>
    </font>
    <font>
      <sz val="11"/>
      <color rgb="FF000000"/>
      <name val="Aptos"/>
      <family val="2"/>
    </font>
    <font>
      <u/>
      <sz val="11"/>
      <color theme="10"/>
      <name val="Aptos Narrow"/>
      <family val="2"/>
      <scheme val="minor"/>
    </font>
    <font>
      <sz val="18"/>
      <color theme="0"/>
      <name val="Aptos Narrow"/>
      <family val="2"/>
    </font>
    <font>
      <sz val="18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3" fillId="2" borderId="2" xfId="0" applyFont="1" applyFill="1" applyBorder="1"/>
    <xf numFmtId="0" fontId="4" fillId="2" borderId="2" xfId="0" applyFont="1" applyFill="1" applyBorder="1"/>
    <xf numFmtId="14" fontId="4" fillId="2" borderId="2" xfId="0" applyNumberFormat="1" applyFont="1" applyFill="1" applyBorder="1"/>
    <xf numFmtId="14" fontId="0" fillId="2" borderId="2" xfId="0" applyNumberForma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64" fontId="4" fillId="2" borderId="2" xfId="1" applyNumberFormat="1" applyFont="1" applyFill="1" applyBorder="1"/>
    <xf numFmtId="164" fontId="6" fillId="3" borderId="2" xfId="0" applyNumberFormat="1" applyFont="1" applyFill="1" applyBorder="1"/>
    <xf numFmtId="165" fontId="6" fillId="3" borderId="2" xfId="1" applyNumberFormat="1" applyFont="1" applyFill="1" applyBorder="1"/>
    <xf numFmtId="0" fontId="4" fillId="4" borderId="2" xfId="0" applyFont="1" applyFill="1" applyBorder="1"/>
    <xf numFmtId="9" fontId="0" fillId="5" borderId="3" xfId="0" applyNumberFormat="1" applyFill="1" applyBorder="1"/>
    <xf numFmtId="0" fontId="0" fillId="2" borderId="2" xfId="0" applyFill="1" applyBorder="1"/>
    <xf numFmtId="0" fontId="0" fillId="4" borderId="2" xfId="0" applyFill="1" applyBorder="1"/>
    <xf numFmtId="0" fontId="5" fillId="2" borderId="2" xfId="0" applyFont="1" applyFill="1" applyBorder="1" applyAlignment="1">
      <alignment horizontal="left" wrapText="1"/>
    </xf>
    <xf numFmtId="0" fontId="0" fillId="2" borderId="4" xfId="0" applyFill="1" applyBorder="1"/>
    <xf numFmtId="0" fontId="0" fillId="0" borderId="0" xfId="0" applyAlignment="1">
      <alignment wrapText="1"/>
    </xf>
    <xf numFmtId="164" fontId="0" fillId="0" borderId="0" xfId="1" applyNumberFormat="1" applyFont="1"/>
    <xf numFmtId="165" fontId="0" fillId="0" borderId="0" xfId="1" applyNumberFormat="1" applyFont="1"/>
    <xf numFmtId="0" fontId="4" fillId="2" borderId="2" xfId="0" applyFont="1" applyFill="1" applyBorder="1" applyAlignment="1">
      <alignment wrapText="1"/>
    </xf>
    <xf numFmtId="0" fontId="4" fillId="3" borderId="2" xfId="0" applyFont="1" applyFill="1" applyBorder="1"/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164" fontId="8" fillId="6" borderId="1" xfId="1" applyNumberFormat="1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166" fontId="2" fillId="2" borderId="2" xfId="2" applyNumberFormat="1" applyFill="1" applyBorder="1" applyAlignment="1">
      <alignment wrapText="1"/>
    </xf>
    <xf numFmtId="0" fontId="0" fillId="0" borderId="2" xfId="0" applyBorder="1"/>
    <xf numFmtId="0" fontId="0" fillId="0" borderId="4" xfId="0" applyBorder="1"/>
    <xf numFmtId="0" fontId="4" fillId="0" borderId="2" xfId="0" applyFont="1" applyBorder="1"/>
    <xf numFmtId="0" fontId="9" fillId="7" borderId="5" xfId="0" applyFont="1" applyFill="1" applyBorder="1" applyAlignment="1">
      <alignment horizontal="center" vertical="center"/>
    </xf>
    <xf numFmtId="165" fontId="8" fillId="6" borderId="5" xfId="1" applyNumberFormat="1" applyFont="1" applyFill="1" applyBorder="1" applyAlignment="1">
      <alignment horizontal="center" vertical="center" wrapText="1"/>
    </xf>
    <xf numFmtId="0" fontId="2" fillId="2" borderId="2" xfId="2" applyFill="1" applyBorder="1" applyAlignment="1">
      <alignment wrapText="1"/>
    </xf>
    <xf numFmtId="3" fontId="0" fillId="2" borderId="2" xfId="0" applyNumberFormat="1" applyFill="1" applyBorder="1"/>
    <xf numFmtId="167" fontId="4" fillId="3" borderId="2" xfId="0" applyNumberFormat="1" applyFont="1" applyFill="1" applyBorder="1"/>
  </cellXfs>
  <cellStyles count="4">
    <cellStyle name="Čárka" xfId="1" builtinId="3"/>
    <cellStyle name="Hyperlink" xfId="3" xr:uid="{7DF2169F-DE7D-4579-8F5D-D245A700816C}"/>
    <cellStyle name="Hypertextový odkaz" xfId="2" builtinId="8"/>
    <cellStyle name="Normální" xfId="0" builtinId="0"/>
  </cellStyles>
  <dxfs count="32">
    <dxf>
      <fill>
        <patternFill patternType="solid">
          <fgColor rgb="FF000000"/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rgb="FFFFFF00"/>
        </patternFill>
      </fill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fill>
        <patternFill patternType="solid">
          <fgColor indexed="64"/>
          <bgColor theme="0"/>
        </patternFill>
      </fill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indexed="64"/>
          <bgColor theme="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0"/>
        </patternFill>
      </fill>
      <alignment wrapText="1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rgb="FF000000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Aptos Narrow"/>
        <family val="2"/>
        <scheme val="none"/>
      </font>
      <fill>
        <patternFill patternType="solid">
          <fgColor rgb="FF000000"/>
          <bgColor theme="4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"/>
        <family val="2"/>
        <scheme val="none"/>
      </font>
      <numFmt numFmtId="165" formatCode="_-* #,##0.000_-;\-* #,##0.000_-;_-* &quot;-&quot;??_-;_-@_-"/>
      <fill>
        <patternFill patternType="solid">
          <fgColor indexed="64"/>
          <bgColor rgb="FFFFFF00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indexed="64"/>
          <bgColor rgb="FFFFFF00"/>
        </patternFill>
      </fill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164" formatCode="_-* #,##0_-;\-* #,##0_-;_-* &quot;-&quot;??_-;_-@_-"/>
      <fill>
        <patternFill patternType="solid">
          <fgColor indexed="64"/>
          <bgColor theme="0"/>
        </patternFill>
      </fill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indexed="64"/>
          <bgColor theme="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0"/>
        </patternFill>
      </fill>
      <alignment wrapText="1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color rgb="FF000000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indexed="64"/>
          <bgColor theme="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8"/>
        <color theme="0"/>
        <name val="Aptos Narrow"/>
        <family val="2"/>
      </font>
      <fill>
        <patternFill>
          <bgColor theme="4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rsag.sharepoint.com/sites/nakup/Sdilene%20dokumenty/02_cen&#237;ky%202025/TESTOVACI%20CENIK%202025_10.xlsx" TargetMode="External"/><Relationship Id="rId1" Type="http://schemas.openxmlformats.org/officeDocument/2006/relationships/externalLinkPath" Target="/sites/nakup/Sdilene%20dokumenty/02_cen&#237;ky%202025/TESTOVACI%20CENIK%202025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lkovy master B2B"/>
      <sheetName val="Panely"/>
      <sheetName val="Baterky, stridace"/>
      <sheetName val="Zboží"/>
      <sheetName val="VIP CZ"/>
      <sheetName val="A+ CZ"/>
      <sheetName val="A CZ"/>
      <sheetName val="VIP ENG"/>
      <sheetName val="VIP ERP EUR"/>
      <sheetName val="A+ ERP EUR"/>
      <sheetName val="A ERP EUR"/>
      <sheetName val="VIP AJ ERP EUR"/>
      <sheetName val="Zásoby-váha"/>
      <sheetName val="List3"/>
      <sheetName val=" Konfigurátor"/>
    </sheetNames>
    <sheetDataSet>
      <sheetData sheetId="0"/>
      <sheetData sheetId="1">
        <row r="3">
          <cell r="C3" t="str">
            <v>PLU</v>
          </cell>
          <cell r="D3" t="str">
            <v>Výkon [Wp]</v>
          </cell>
          <cell r="E3" t="str">
            <v>NÁKUP</v>
          </cell>
        </row>
        <row r="4">
          <cell r="C4">
            <v>101406</v>
          </cell>
          <cell r="D4">
            <v>400</v>
          </cell>
          <cell r="E4">
            <v>0.183</v>
          </cell>
        </row>
        <row r="5">
          <cell r="C5">
            <v>101413</v>
          </cell>
          <cell r="D5">
            <v>410</v>
          </cell>
          <cell r="E5">
            <v>0.215</v>
          </cell>
        </row>
        <row r="6">
          <cell r="C6">
            <v>101414</v>
          </cell>
          <cell r="D6">
            <v>410</v>
          </cell>
          <cell r="E6">
            <v>0.2</v>
          </cell>
        </row>
        <row r="7">
          <cell r="C7">
            <v>101422</v>
          </cell>
          <cell r="D7">
            <v>425</v>
          </cell>
          <cell r="E7">
            <v>0.18</v>
          </cell>
        </row>
        <row r="8">
          <cell r="C8">
            <v>101431</v>
          </cell>
          <cell r="D8">
            <v>430</v>
          </cell>
          <cell r="E8">
            <v>0.215</v>
          </cell>
        </row>
        <row r="9">
          <cell r="C9">
            <v>101440</v>
          </cell>
          <cell r="D9">
            <v>440</v>
          </cell>
          <cell r="E9">
            <v>0.17599999999999999</v>
          </cell>
        </row>
        <row r="10">
          <cell r="C10">
            <v>101459</v>
          </cell>
          <cell r="D10">
            <v>450</v>
          </cell>
          <cell r="E10">
            <v>0.2</v>
          </cell>
        </row>
        <row r="11">
          <cell r="C11">
            <v>101460</v>
          </cell>
          <cell r="D11">
            <v>450</v>
          </cell>
          <cell r="E11">
            <v>0.16400000000000001</v>
          </cell>
        </row>
        <row r="12">
          <cell r="C12">
            <v>101462</v>
          </cell>
          <cell r="D12">
            <v>460</v>
          </cell>
          <cell r="E12">
            <v>0.16849999999999998</v>
          </cell>
        </row>
        <row r="13">
          <cell r="C13">
            <v>101463</v>
          </cell>
          <cell r="D13">
            <v>450</v>
          </cell>
          <cell r="E13">
            <v>0.15</v>
          </cell>
        </row>
        <row r="14">
          <cell r="C14">
            <v>101464</v>
          </cell>
          <cell r="D14">
            <v>450</v>
          </cell>
          <cell r="E14">
            <v>0.16500000000000001</v>
          </cell>
        </row>
        <row r="15">
          <cell r="C15">
            <v>101481</v>
          </cell>
          <cell r="D15">
            <v>480</v>
          </cell>
          <cell r="E15">
            <v>0.16200000000000001</v>
          </cell>
        </row>
        <row r="16">
          <cell r="C16">
            <v>101482</v>
          </cell>
          <cell r="D16">
            <v>480</v>
          </cell>
          <cell r="E16">
            <v>0.161</v>
          </cell>
        </row>
        <row r="17">
          <cell r="C17">
            <v>101500</v>
          </cell>
          <cell r="D17">
            <v>500</v>
          </cell>
          <cell r="E17">
            <v>0.16900000000000001</v>
          </cell>
        </row>
        <row r="18">
          <cell r="C18">
            <v>101501</v>
          </cell>
          <cell r="D18">
            <v>500</v>
          </cell>
          <cell r="E18">
            <v>0.19900000000000001</v>
          </cell>
        </row>
        <row r="19">
          <cell r="C19">
            <v>101531</v>
          </cell>
          <cell r="D19">
            <v>530</v>
          </cell>
          <cell r="E19">
            <v>0.16900000000000001</v>
          </cell>
        </row>
        <row r="20">
          <cell r="C20">
            <v>101550</v>
          </cell>
          <cell r="D20">
            <v>550</v>
          </cell>
          <cell r="E20">
            <v>0.18</v>
          </cell>
        </row>
        <row r="21">
          <cell r="C21">
            <v>101580</v>
          </cell>
          <cell r="D21">
            <v>580</v>
          </cell>
          <cell r="E21">
            <v>0.14399999999999999</v>
          </cell>
        </row>
        <row r="22">
          <cell r="C22">
            <v>104450</v>
          </cell>
          <cell r="D22">
            <v>455</v>
          </cell>
          <cell r="E22">
            <v>0.13</v>
          </cell>
        </row>
        <row r="23">
          <cell r="C23">
            <v>104460</v>
          </cell>
          <cell r="D23">
            <v>455</v>
          </cell>
          <cell r="E23">
            <v>0.13</v>
          </cell>
        </row>
        <row r="24">
          <cell r="C24">
            <v>104463</v>
          </cell>
          <cell r="D24">
            <v>460</v>
          </cell>
          <cell r="E24">
            <v>0.14000000000000001</v>
          </cell>
        </row>
        <row r="25">
          <cell r="C25">
            <v>104465</v>
          </cell>
          <cell r="D25">
            <v>455</v>
          </cell>
          <cell r="E25">
            <v>0.13400000000000001</v>
          </cell>
        </row>
        <row r="26">
          <cell r="C26">
            <v>104466</v>
          </cell>
          <cell r="D26">
            <v>460</v>
          </cell>
          <cell r="E26">
            <v>0.121</v>
          </cell>
        </row>
        <row r="27">
          <cell r="C27">
            <v>104467</v>
          </cell>
          <cell r="D27">
            <v>450</v>
          </cell>
          <cell r="E27">
            <v>0.11799999999999999</v>
          </cell>
        </row>
        <row r="28">
          <cell r="C28">
            <v>104500</v>
          </cell>
          <cell r="D28">
            <v>500</v>
          </cell>
          <cell r="E28">
            <v>0.13800000000000001</v>
          </cell>
        </row>
        <row r="29">
          <cell r="C29">
            <v>104551</v>
          </cell>
          <cell r="D29">
            <v>550</v>
          </cell>
          <cell r="E29">
            <v>0.13</v>
          </cell>
        </row>
        <row r="30">
          <cell r="C30">
            <v>104553</v>
          </cell>
          <cell r="D30">
            <v>555</v>
          </cell>
          <cell r="E30">
            <v>0.14499999999999999</v>
          </cell>
        </row>
        <row r="31">
          <cell r="C31">
            <v>104570</v>
          </cell>
          <cell r="D31">
            <v>570</v>
          </cell>
          <cell r="E31">
            <v>0.13300000000000001</v>
          </cell>
        </row>
        <row r="32">
          <cell r="C32">
            <v>104580</v>
          </cell>
          <cell r="D32">
            <v>580</v>
          </cell>
          <cell r="E32">
            <v>0.12</v>
          </cell>
        </row>
        <row r="33">
          <cell r="C33">
            <v>104590</v>
          </cell>
          <cell r="D33">
            <v>595</v>
          </cell>
          <cell r="E33">
            <v>0.13300000000000001</v>
          </cell>
        </row>
        <row r="34">
          <cell r="C34">
            <v>104600</v>
          </cell>
          <cell r="D34">
            <v>600</v>
          </cell>
          <cell r="E34">
            <v>0.13300000000000001</v>
          </cell>
        </row>
        <row r="35">
          <cell r="C35">
            <v>104661</v>
          </cell>
          <cell r="D35">
            <v>665</v>
          </cell>
          <cell r="E35">
            <v>0.122</v>
          </cell>
        </row>
        <row r="36">
          <cell r="C36">
            <v>105371</v>
          </cell>
          <cell r="D36">
            <v>370</v>
          </cell>
          <cell r="E36">
            <v>0.26</v>
          </cell>
        </row>
        <row r="37">
          <cell r="C37">
            <v>105372</v>
          </cell>
          <cell r="D37">
            <v>375</v>
          </cell>
          <cell r="E37">
            <v>0.26</v>
          </cell>
        </row>
        <row r="38">
          <cell r="C38">
            <v>105384</v>
          </cell>
          <cell r="D38">
            <v>385</v>
          </cell>
          <cell r="E38">
            <v>0.25</v>
          </cell>
        </row>
        <row r="39">
          <cell r="C39">
            <v>106411</v>
          </cell>
          <cell r="D39">
            <v>415</v>
          </cell>
          <cell r="E39">
            <v>0.26600000000000001</v>
          </cell>
        </row>
        <row r="40">
          <cell r="C40">
            <v>106461</v>
          </cell>
          <cell r="D40">
            <v>460</v>
          </cell>
          <cell r="E40">
            <v>0.26600000000000001</v>
          </cell>
        </row>
        <row r="41">
          <cell r="C41">
            <v>113290</v>
          </cell>
          <cell r="D41">
            <v>290</v>
          </cell>
          <cell r="E41">
            <v>0.495</v>
          </cell>
        </row>
        <row r="42">
          <cell r="C42">
            <v>113363</v>
          </cell>
          <cell r="D42">
            <v>360</v>
          </cell>
          <cell r="E42">
            <v>0.47099999999999997</v>
          </cell>
        </row>
        <row r="43">
          <cell r="C43">
            <v>113370</v>
          </cell>
          <cell r="D43">
            <v>370</v>
          </cell>
          <cell r="E43">
            <v>0.30499999999999999</v>
          </cell>
        </row>
        <row r="44">
          <cell r="C44">
            <v>113430</v>
          </cell>
          <cell r="D44">
            <v>435</v>
          </cell>
          <cell r="E44">
            <v>0.33169999999999999</v>
          </cell>
        </row>
        <row r="45">
          <cell r="C45">
            <v>115380</v>
          </cell>
          <cell r="D45">
            <v>385</v>
          </cell>
          <cell r="E45">
            <v>0.71</v>
          </cell>
        </row>
        <row r="46">
          <cell r="C46">
            <v>115401</v>
          </cell>
          <cell r="D46">
            <v>400</v>
          </cell>
          <cell r="E46">
            <v>0.56999999999999995</v>
          </cell>
        </row>
        <row r="47">
          <cell r="C47">
            <v>115403</v>
          </cell>
          <cell r="D47">
            <v>400</v>
          </cell>
          <cell r="E47">
            <v>0.56000000000000005</v>
          </cell>
        </row>
        <row r="48">
          <cell r="C48">
            <v>115410</v>
          </cell>
          <cell r="D48">
            <v>410</v>
          </cell>
          <cell r="E48">
            <v>0.28199999999999997</v>
          </cell>
        </row>
        <row r="49">
          <cell r="C49">
            <v>115421</v>
          </cell>
          <cell r="D49">
            <v>420</v>
          </cell>
          <cell r="E49">
            <v>0.27100000000000002</v>
          </cell>
        </row>
        <row r="50">
          <cell r="C50">
            <v>115422</v>
          </cell>
          <cell r="D50">
            <v>425</v>
          </cell>
          <cell r="E50">
            <v>0.59</v>
          </cell>
        </row>
        <row r="51">
          <cell r="C51">
            <v>115423</v>
          </cell>
          <cell r="D51">
            <v>425</v>
          </cell>
          <cell r="E51">
            <v>0.88</v>
          </cell>
        </row>
        <row r="52">
          <cell r="C52">
            <v>115461</v>
          </cell>
          <cell r="D52">
            <v>460</v>
          </cell>
          <cell r="E52">
            <v>0.57999999999999996</v>
          </cell>
        </row>
        <row r="53">
          <cell r="C53">
            <v>118281</v>
          </cell>
          <cell r="D53">
            <v>280</v>
          </cell>
          <cell r="E53">
            <v>1.01</v>
          </cell>
        </row>
        <row r="54">
          <cell r="C54">
            <v>118305</v>
          </cell>
          <cell r="D54">
            <v>305</v>
          </cell>
          <cell r="E54">
            <v>0.85199999999999998</v>
          </cell>
        </row>
        <row r="55">
          <cell r="C55">
            <v>118371</v>
          </cell>
          <cell r="D55">
            <v>375</v>
          </cell>
          <cell r="E55">
            <v>0.3</v>
          </cell>
        </row>
        <row r="56">
          <cell r="C56">
            <v>118372</v>
          </cell>
          <cell r="D56">
            <v>450</v>
          </cell>
          <cell r="E56">
            <v>0.30599999999999999</v>
          </cell>
        </row>
        <row r="57">
          <cell r="C57">
            <v>118500</v>
          </cell>
          <cell r="D57">
            <v>500</v>
          </cell>
          <cell r="E57">
            <v>0.32400000000000001</v>
          </cell>
        </row>
        <row r="58">
          <cell r="C58">
            <v>118501</v>
          </cell>
          <cell r="D58">
            <v>500</v>
          </cell>
          <cell r="E58">
            <v>0.216</v>
          </cell>
        </row>
        <row r="59">
          <cell r="C59">
            <v>118435</v>
          </cell>
          <cell r="D59">
            <v>435</v>
          </cell>
          <cell r="E59">
            <v>0.30499999999999999</v>
          </cell>
        </row>
        <row r="60">
          <cell r="C60">
            <v>119402</v>
          </cell>
          <cell r="D60">
            <v>400</v>
          </cell>
          <cell r="E60">
            <v>0.22500000000000001</v>
          </cell>
        </row>
        <row r="61">
          <cell r="C61">
            <v>119403</v>
          </cell>
          <cell r="D61">
            <v>405</v>
          </cell>
          <cell r="E61">
            <v>0.14099999999999999</v>
          </cell>
        </row>
        <row r="62">
          <cell r="C62">
            <v>119440</v>
          </cell>
          <cell r="D62">
            <v>440</v>
          </cell>
          <cell r="E62">
            <v>0.189</v>
          </cell>
        </row>
        <row r="63">
          <cell r="C63">
            <v>119450</v>
          </cell>
          <cell r="D63">
            <v>450</v>
          </cell>
          <cell r="E63">
            <v>0.154</v>
          </cell>
        </row>
        <row r="64">
          <cell r="C64">
            <v>119470</v>
          </cell>
          <cell r="D64">
            <v>470</v>
          </cell>
          <cell r="E64">
            <v>0.189</v>
          </cell>
        </row>
        <row r="65">
          <cell r="C65">
            <v>119541</v>
          </cell>
          <cell r="D65">
            <v>540</v>
          </cell>
          <cell r="E65">
            <v>0.25900000000000001</v>
          </cell>
        </row>
        <row r="66">
          <cell r="C66">
            <v>119560</v>
          </cell>
          <cell r="D66">
            <v>560</v>
          </cell>
          <cell r="E66">
            <v>0.189</v>
          </cell>
        </row>
        <row r="67">
          <cell r="C67">
            <v>120550</v>
          </cell>
          <cell r="D67">
            <v>550</v>
          </cell>
          <cell r="E67">
            <v>0.115</v>
          </cell>
        </row>
        <row r="68">
          <cell r="C68">
            <v>120380</v>
          </cell>
          <cell r="D68">
            <v>385</v>
          </cell>
          <cell r="E68">
            <v>0.14899999999999999</v>
          </cell>
        </row>
        <row r="69">
          <cell r="C69">
            <v>120420</v>
          </cell>
          <cell r="D69">
            <v>420</v>
          </cell>
          <cell r="E69">
            <v>0.245</v>
          </cell>
        </row>
        <row r="70">
          <cell r="C70">
            <v>120451</v>
          </cell>
          <cell r="D70">
            <v>455</v>
          </cell>
          <cell r="E70">
            <v>0.122</v>
          </cell>
        </row>
        <row r="71">
          <cell r="C71">
            <v>120480</v>
          </cell>
          <cell r="D71">
            <v>485</v>
          </cell>
          <cell r="E71">
            <v>0.106</v>
          </cell>
        </row>
        <row r="72">
          <cell r="C72">
            <v>138500</v>
          </cell>
          <cell r="D72">
            <v>500</v>
          </cell>
          <cell r="E72">
            <v>0.10200000000000001</v>
          </cell>
        </row>
        <row r="73">
          <cell r="C73">
            <v>138501</v>
          </cell>
          <cell r="D73">
            <v>500</v>
          </cell>
          <cell r="E73">
            <v>0.10100000000000001</v>
          </cell>
        </row>
        <row r="74">
          <cell r="C74">
            <v>120551</v>
          </cell>
          <cell r="D74">
            <v>550</v>
          </cell>
          <cell r="E74">
            <v>0.11600000000000001</v>
          </cell>
        </row>
        <row r="75">
          <cell r="C75">
            <v>138590</v>
          </cell>
          <cell r="D75">
            <v>590</v>
          </cell>
          <cell r="E75">
            <v>9.1000000000000011E-2</v>
          </cell>
        </row>
        <row r="76">
          <cell r="C76">
            <v>120400</v>
          </cell>
          <cell r="D76">
            <v>400</v>
          </cell>
          <cell r="E76">
            <v>0.20500000000000002</v>
          </cell>
        </row>
        <row r="77">
          <cell r="C77">
            <v>120580</v>
          </cell>
          <cell r="D77">
            <v>580</v>
          </cell>
          <cell r="E77">
            <v>9.1000000000000011E-2</v>
          </cell>
        </row>
        <row r="78">
          <cell r="C78">
            <v>138710</v>
          </cell>
          <cell r="D78">
            <v>710</v>
          </cell>
          <cell r="E78">
            <v>9.1000000000000011E-2</v>
          </cell>
        </row>
        <row r="79">
          <cell r="C79">
            <v>126460</v>
          </cell>
          <cell r="D79">
            <v>460</v>
          </cell>
          <cell r="E79">
            <v>0.156</v>
          </cell>
        </row>
        <row r="80">
          <cell r="C80">
            <v>126470</v>
          </cell>
          <cell r="D80">
            <v>470</v>
          </cell>
          <cell r="E80">
            <v>0.156</v>
          </cell>
        </row>
        <row r="81">
          <cell r="C81">
            <v>128431</v>
          </cell>
          <cell r="D81">
            <v>430</v>
          </cell>
          <cell r="E81">
            <v>0.13900000000000001</v>
          </cell>
        </row>
        <row r="82">
          <cell r="C82">
            <v>128440</v>
          </cell>
          <cell r="D82">
            <v>440</v>
          </cell>
          <cell r="E82">
            <v>0.13700000000000001</v>
          </cell>
        </row>
        <row r="83">
          <cell r="C83">
            <v>128452</v>
          </cell>
          <cell r="D83">
            <v>445</v>
          </cell>
          <cell r="E83">
            <v>0.10299999999999999</v>
          </cell>
        </row>
        <row r="84">
          <cell r="C84">
            <v>128451</v>
          </cell>
          <cell r="D84">
            <v>450</v>
          </cell>
          <cell r="E84">
            <v>0.10300000000000001</v>
          </cell>
        </row>
        <row r="85">
          <cell r="C85">
            <v>128453</v>
          </cell>
          <cell r="D85">
            <v>455</v>
          </cell>
          <cell r="E85">
            <v>0.10200000000000001</v>
          </cell>
        </row>
        <row r="86">
          <cell r="C86">
            <v>128462</v>
          </cell>
          <cell r="D86">
            <v>460</v>
          </cell>
          <cell r="E86">
            <v>0.10200000000000001</v>
          </cell>
        </row>
        <row r="87">
          <cell r="C87">
            <v>128490</v>
          </cell>
          <cell r="D87">
            <v>490</v>
          </cell>
          <cell r="E87">
            <v>0.108</v>
          </cell>
        </row>
        <row r="88">
          <cell r="C88">
            <v>128504</v>
          </cell>
          <cell r="D88">
            <v>500</v>
          </cell>
          <cell r="E88">
            <v>9.8000000000000004E-2</v>
          </cell>
        </row>
        <row r="89">
          <cell r="C89">
            <v>128507</v>
          </cell>
          <cell r="D89">
            <v>500</v>
          </cell>
          <cell r="E89">
            <v>0.1</v>
          </cell>
        </row>
        <row r="90">
          <cell r="C90">
            <v>128506</v>
          </cell>
          <cell r="D90">
            <v>505</v>
          </cell>
          <cell r="E90">
            <v>9.8000000000000004E-2</v>
          </cell>
        </row>
        <row r="91">
          <cell r="C91">
            <v>128505</v>
          </cell>
          <cell r="D91">
            <v>510</v>
          </cell>
          <cell r="E91">
            <v>0.10200000000000001</v>
          </cell>
        </row>
        <row r="92">
          <cell r="C92">
            <v>128602</v>
          </cell>
          <cell r="D92">
            <v>610</v>
          </cell>
          <cell r="E92">
            <v>0.10500000000000001</v>
          </cell>
        </row>
        <row r="93">
          <cell r="C93">
            <v>128621</v>
          </cell>
          <cell r="D93">
            <v>620</v>
          </cell>
          <cell r="E93">
            <v>9.5000000000000001E-2</v>
          </cell>
        </row>
        <row r="94">
          <cell r="C94">
            <v>128670</v>
          </cell>
          <cell r="D94">
            <v>675</v>
          </cell>
          <cell r="E94">
            <v>0.13</v>
          </cell>
        </row>
        <row r="95">
          <cell r="C95">
            <v>130440</v>
          </cell>
          <cell r="D95">
            <v>445</v>
          </cell>
          <cell r="E95">
            <v>0.158</v>
          </cell>
        </row>
        <row r="96">
          <cell r="C96">
            <v>130454</v>
          </cell>
          <cell r="D96">
            <v>470</v>
          </cell>
          <cell r="E96">
            <v>0.125</v>
          </cell>
        </row>
        <row r="97">
          <cell r="C97">
            <v>130456</v>
          </cell>
          <cell r="D97">
            <v>450</v>
          </cell>
          <cell r="E97">
            <v>0.13900000000000001</v>
          </cell>
        </row>
        <row r="98">
          <cell r="C98">
            <v>130458</v>
          </cell>
          <cell r="D98">
            <v>450</v>
          </cell>
          <cell r="E98">
            <v>0.13</v>
          </cell>
        </row>
        <row r="99">
          <cell r="C99">
            <v>130463</v>
          </cell>
          <cell r="D99">
            <v>450</v>
          </cell>
          <cell r="E99">
            <v>0.126</v>
          </cell>
        </row>
        <row r="100">
          <cell r="C100">
            <v>130459</v>
          </cell>
          <cell r="D100">
            <v>450</v>
          </cell>
          <cell r="E100">
            <v>0.104</v>
          </cell>
        </row>
        <row r="101">
          <cell r="C101">
            <v>130460</v>
          </cell>
          <cell r="D101">
            <v>460</v>
          </cell>
          <cell r="E101">
            <v>0.111</v>
          </cell>
        </row>
        <row r="102">
          <cell r="C102">
            <v>130472</v>
          </cell>
          <cell r="D102">
            <v>470</v>
          </cell>
          <cell r="E102">
            <v>0.128</v>
          </cell>
        </row>
        <row r="103">
          <cell r="C103">
            <v>130471</v>
          </cell>
          <cell r="D103">
            <v>475</v>
          </cell>
          <cell r="E103">
            <v>0.13600000000000001</v>
          </cell>
        </row>
        <row r="104">
          <cell r="C104">
            <v>130501</v>
          </cell>
          <cell r="D104">
            <v>500</v>
          </cell>
          <cell r="E104">
            <v>0.11700000000000001</v>
          </cell>
        </row>
        <row r="105">
          <cell r="C105">
            <v>130510</v>
          </cell>
          <cell r="D105">
            <v>510</v>
          </cell>
          <cell r="E105">
            <v>0.11900000000000001</v>
          </cell>
        </row>
        <row r="106">
          <cell r="C106">
            <v>130600</v>
          </cell>
          <cell r="D106">
            <v>600</v>
          </cell>
          <cell r="E106">
            <v>0.11699999999999999</v>
          </cell>
        </row>
        <row r="107">
          <cell r="C107">
            <v>130610</v>
          </cell>
          <cell r="D107">
            <v>610</v>
          </cell>
          <cell r="E107">
            <v>0.11700000000000001</v>
          </cell>
        </row>
        <row r="108">
          <cell r="C108">
            <v>130613</v>
          </cell>
          <cell r="D108">
            <v>610</v>
          </cell>
          <cell r="E108">
            <v>0.11</v>
          </cell>
        </row>
        <row r="109">
          <cell r="C109">
            <v>130640</v>
          </cell>
          <cell r="D109">
            <v>640</v>
          </cell>
          <cell r="E109">
            <v>0.11700000000000001</v>
          </cell>
        </row>
        <row r="110">
          <cell r="C110">
            <v>130466</v>
          </cell>
          <cell r="D110">
            <v>465</v>
          </cell>
          <cell r="E110">
            <v>0.108</v>
          </cell>
        </row>
        <row r="111">
          <cell r="C111">
            <v>130470</v>
          </cell>
          <cell r="D111">
            <v>470</v>
          </cell>
          <cell r="E111">
            <v>0.11</v>
          </cell>
        </row>
        <row r="112">
          <cell r="C112">
            <v>130500</v>
          </cell>
          <cell r="D112">
            <v>440</v>
          </cell>
          <cell r="E112">
            <v>0.22</v>
          </cell>
        </row>
        <row r="113">
          <cell r="C113">
            <v>130462</v>
          </cell>
          <cell r="D113">
            <v>460</v>
          </cell>
          <cell r="E113">
            <v>0.128</v>
          </cell>
        </row>
        <row r="114">
          <cell r="C114">
            <v>130465</v>
          </cell>
          <cell r="D114">
            <v>460</v>
          </cell>
          <cell r="E114">
            <v>0.128</v>
          </cell>
        </row>
        <row r="115">
          <cell r="C115">
            <v>130461</v>
          </cell>
          <cell r="D115">
            <v>640</v>
          </cell>
          <cell r="E115">
            <v>0.11799999999999999</v>
          </cell>
        </row>
        <row r="116">
          <cell r="C116">
            <v>130651</v>
          </cell>
          <cell r="D116">
            <v>650</v>
          </cell>
          <cell r="E116">
            <v>0.105</v>
          </cell>
        </row>
        <row r="117">
          <cell r="C117">
            <v>130652</v>
          </cell>
          <cell r="D117">
            <v>650</v>
          </cell>
          <cell r="E117">
            <v>0.11700000000000001</v>
          </cell>
        </row>
        <row r="118">
          <cell r="C118">
            <v>130641</v>
          </cell>
          <cell r="D118">
            <v>645</v>
          </cell>
          <cell r="E118">
            <v>0.123</v>
          </cell>
        </row>
        <row r="119">
          <cell r="C119">
            <v>130480</v>
          </cell>
          <cell r="D119">
            <v>480</v>
          </cell>
          <cell r="E119">
            <v>0.17899999999999999</v>
          </cell>
        </row>
        <row r="120">
          <cell r="C120">
            <v>130481</v>
          </cell>
          <cell r="D120">
            <v>485</v>
          </cell>
          <cell r="E120">
            <v>0.189</v>
          </cell>
        </row>
        <row r="121">
          <cell r="C121">
            <v>130473</v>
          </cell>
          <cell r="D121">
            <v>470</v>
          </cell>
          <cell r="E121">
            <v>0.14699999999999999</v>
          </cell>
        </row>
        <row r="122">
          <cell r="C122">
            <v>130482</v>
          </cell>
          <cell r="D122">
            <v>480</v>
          </cell>
          <cell r="E122">
            <v>0.17200000000000001</v>
          </cell>
        </row>
        <row r="123">
          <cell r="C123">
            <v>130483</v>
          </cell>
          <cell r="D123">
            <v>480</v>
          </cell>
          <cell r="E123">
            <v>0.14599999999999999</v>
          </cell>
        </row>
        <row r="124">
          <cell r="C124">
            <v>130490</v>
          </cell>
          <cell r="D124">
            <v>490</v>
          </cell>
          <cell r="E124">
            <v>0.161</v>
          </cell>
        </row>
        <row r="125">
          <cell r="C125">
            <v>131411</v>
          </cell>
          <cell r="D125">
            <v>410</v>
          </cell>
          <cell r="E125">
            <v>0.10299999999999999</v>
          </cell>
        </row>
        <row r="126">
          <cell r="C126">
            <v>131470</v>
          </cell>
          <cell r="D126">
            <v>470</v>
          </cell>
          <cell r="E126">
            <v>0.11700000000000001</v>
          </cell>
        </row>
        <row r="127">
          <cell r="C127">
            <v>109200</v>
          </cell>
          <cell r="D127">
            <v>200</v>
          </cell>
          <cell r="E127"/>
        </row>
        <row r="128">
          <cell r="C128">
            <v>120101</v>
          </cell>
          <cell r="D128">
            <v>100</v>
          </cell>
          <cell r="E128">
            <v>0.7</v>
          </cell>
        </row>
        <row r="129">
          <cell r="C129">
            <v>135580</v>
          </cell>
          <cell r="D129">
            <v>580</v>
          </cell>
          <cell r="E129">
            <v>0.11899999999999999</v>
          </cell>
        </row>
        <row r="132">
          <cell r="C132">
            <v>128431</v>
          </cell>
          <cell r="D132">
            <v>430</v>
          </cell>
          <cell r="E132">
            <v>0.13900000000000001</v>
          </cell>
        </row>
        <row r="133">
          <cell r="C133">
            <v>128440</v>
          </cell>
          <cell r="D133">
            <v>440</v>
          </cell>
          <cell r="E133">
            <v>0.13</v>
          </cell>
        </row>
        <row r="134">
          <cell r="C134">
            <v>128452</v>
          </cell>
          <cell r="D134">
            <v>445</v>
          </cell>
          <cell r="E134">
            <v>0.10299999999999999</v>
          </cell>
        </row>
        <row r="135">
          <cell r="C135">
            <v>128451</v>
          </cell>
          <cell r="D135">
            <v>450</v>
          </cell>
          <cell r="E135">
            <v>0.107</v>
          </cell>
        </row>
        <row r="136">
          <cell r="C136">
            <v>128453</v>
          </cell>
          <cell r="D136">
            <v>455</v>
          </cell>
          <cell r="E136">
            <v>0.109</v>
          </cell>
        </row>
        <row r="137">
          <cell r="C137">
            <v>128490</v>
          </cell>
          <cell r="D137">
            <v>490</v>
          </cell>
          <cell r="E137">
            <v>0.108</v>
          </cell>
        </row>
        <row r="138">
          <cell r="C138">
            <v>128504</v>
          </cell>
          <cell r="D138">
            <v>500</v>
          </cell>
          <cell r="E138">
            <v>0.10400000000000001</v>
          </cell>
        </row>
        <row r="139">
          <cell r="C139">
            <v>128506</v>
          </cell>
          <cell r="D139">
            <v>505</v>
          </cell>
          <cell r="E139">
            <v>9.5000000000000001E-2</v>
          </cell>
        </row>
        <row r="140">
          <cell r="C140">
            <v>128505</v>
          </cell>
          <cell r="D140">
            <v>510</v>
          </cell>
          <cell r="E140">
            <v>0.10500000000000001</v>
          </cell>
        </row>
        <row r="141">
          <cell r="C141">
            <v>128602</v>
          </cell>
          <cell r="D141">
            <v>610</v>
          </cell>
          <cell r="E141">
            <v>0.10600000000000001</v>
          </cell>
        </row>
        <row r="142">
          <cell r="C142">
            <v>128621</v>
          </cell>
          <cell r="D142">
            <v>620</v>
          </cell>
          <cell r="E142">
            <v>0.10300000000000001</v>
          </cell>
        </row>
        <row r="143">
          <cell r="C143">
            <v>128670</v>
          </cell>
          <cell r="D143">
            <v>675</v>
          </cell>
          <cell r="E143">
            <v>0.13</v>
          </cell>
        </row>
        <row r="156">
          <cell r="C156" t="str">
            <v xml:space="preserve">     </v>
          </cell>
        </row>
      </sheetData>
      <sheetData sheetId="2">
        <row r="1">
          <cell r="E1" t="str">
            <v>PLU</v>
          </cell>
          <cell r="F1" t="str">
            <v>Název</v>
          </cell>
          <cell r="G1" t="str">
            <v>Zasoba</v>
          </cell>
          <cell r="H1" t="str">
            <v>Výkon</v>
          </cell>
          <cell r="I1" t="str">
            <v>Popis</v>
          </cell>
          <cell r="J1" t="str">
            <v>Fáze</v>
          </cell>
          <cell r="K1" t="str">
            <v>Kapacita KWh</v>
          </cell>
          <cell r="L1" t="str">
            <v>Produktová záruka</v>
          </cell>
          <cell r="M1" t="str">
            <v>Nákup</v>
          </cell>
        </row>
        <row r="2">
          <cell r="E2">
            <v>201081</v>
          </cell>
          <cell r="F2" t="str">
            <v>AEG střídač AS-ICH02-8000-2/HV</v>
          </cell>
          <cell r="G2">
            <v>1</v>
          </cell>
          <cell r="H2">
            <v>8</v>
          </cell>
          <cell r="I2" t="str">
            <v>Hybrid Inverter</v>
          </cell>
          <cell r="J2">
            <v>3</v>
          </cell>
          <cell r="L2">
            <v>5</v>
          </cell>
          <cell r="M2">
            <v>1384</v>
          </cell>
        </row>
        <row r="3">
          <cell r="E3">
            <v>201101</v>
          </cell>
          <cell r="F3" t="str">
            <v>AEG střídač AS-ICH02-10000-2/HV</v>
          </cell>
          <cell r="G3">
            <v>47</v>
          </cell>
          <cell r="H3">
            <v>10</v>
          </cell>
          <cell r="I3" t="str">
            <v>Hybrid Inverter</v>
          </cell>
          <cell r="J3">
            <v>3</v>
          </cell>
          <cell r="L3">
            <v>5</v>
          </cell>
          <cell r="M3">
            <v>1100</v>
          </cell>
        </row>
        <row r="4">
          <cell r="E4">
            <v>201001</v>
          </cell>
          <cell r="F4" t="str">
            <v>AEG SET střídač AS-ICH02-10000-2/HV + AEG AS-BBH1-10000/HV V2</v>
          </cell>
          <cell r="G4">
            <v>0</v>
          </cell>
          <cell r="H4"/>
          <cell r="I4" t="str">
            <v>Battery set</v>
          </cell>
          <cell r="L4">
            <v>5</v>
          </cell>
          <cell r="M4"/>
        </row>
        <row r="5">
          <cell r="E5">
            <v>301100</v>
          </cell>
          <cell r="F5" t="str">
            <v>AEG AS-BBH1-10000/HV</v>
          </cell>
          <cell r="G5">
            <v>26</v>
          </cell>
          <cell r="H5">
            <v>10</v>
          </cell>
          <cell r="I5" t="str">
            <v>HV Battery  - LFP</v>
          </cell>
          <cell r="J5">
            <v>3</v>
          </cell>
          <cell r="L5">
            <v>10</v>
          </cell>
          <cell r="M5">
            <v>2478</v>
          </cell>
        </row>
        <row r="6">
          <cell r="E6">
            <v>301102</v>
          </cell>
          <cell r="F6" t="str">
            <v>AEG AS-BBH1-10000/HV V2</v>
          </cell>
          <cell r="G6">
            <v>10</v>
          </cell>
          <cell r="H6">
            <v>10</v>
          </cell>
          <cell r="I6" t="str">
            <v>HV Battery  - LFP</v>
          </cell>
          <cell r="J6">
            <v>3</v>
          </cell>
          <cell r="L6">
            <v>10</v>
          </cell>
          <cell r="M6">
            <v>1700</v>
          </cell>
        </row>
        <row r="7">
          <cell r="E7">
            <v>301150</v>
          </cell>
          <cell r="F7" t="str">
            <v>AEG AS-BBH1-15000/HV</v>
          </cell>
          <cell r="G7">
            <v>2</v>
          </cell>
          <cell r="H7">
            <v>15</v>
          </cell>
          <cell r="I7" t="str">
            <v>HV Battery  - LFP</v>
          </cell>
          <cell r="L7">
            <v>10</v>
          </cell>
          <cell r="M7">
            <v>2550</v>
          </cell>
        </row>
        <row r="8">
          <cell r="E8">
            <v>501012</v>
          </cell>
          <cell r="F8" t="str">
            <v>AEG AS-BAC1-4/HV pararel box</v>
          </cell>
          <cell r="G8">
            <v>2</v>
          </cell>
          <cell r="L8">
            <v>2</v>
          </cell>
          <cell r="M8">
            <v>68.3</v>
          </cell>
        </row>
        <row r="9">
          <cell r="E9">
            <v>501022</v>
          </cell>
          <cell r="F9" t="str">
            <v>AEG WIFI STICK</v>
          </cell>
          <cell r="G9">
            <v>11</v>
          </cell>
          <cell r="I9" t="str">
            <v>WIFI stick for PLU 301100, 301150</v>
          </cell>
          <cell r="L9">
            <v>2</v>
          </cell>
          <cell r="M9">
            <v>42.19</v>
          </cell>
        </row>
        <row r="10">
          <cell r="E10">
            <v>501015</v>
          </cell>
          <cell r="F10" t="str">
            <v>Soluna HV Parallel Box</v>
          </cell>
          <cell r="G10">
            <v>1</v>
          </cell>
          <cell r="I10" t="str">
            <v>For PLU 301100, 301150</v>
          </cell>
          <cell r="L10">
            <v>2</v>
          </cell>
          <cell r="M10">
            <v>55</v>
          </cell>
        </row>
        <row r="11">
          <cell r="E11">
            <v>501023</v>
          </cell>
          <cell r="F11" t="str">
            <v>Soluna WIFI STICK</v>
          </cell>
          <cell r="G11">
            <v>11</v>
          </cell>
          <cell r="I11" t="str">
            <v>For PLU 301100, 301150</v>
          </cell>
          <cell r="L11">
            <v>2</v>
          </cell>
          <cell r="M11">
            <v>30</v>
          </cell>
        </row>
        <row r="12">
          <cell r="E12">
            <v>502043</v>
          </cell>
          <cell r="F12" t="str">
            <v>Solární kabel H1Z2Z2-K ČERNÝ 1x6.0mm2</v>
          </cell>
          <cell r="G12">
            <v>18995</v>
          </cell>
          <cell r="I12" t="str">
            <v>500m spool</v>
          </cell>
          <cell r="L12">
            <v>2</v>
          </cell>
          <cell r="M12">
            <v>330</v>
          </cell>
        </row>
        <row r="13">
          <cell r="E13">
            <v>502023</v>
          </cell>
          <cell r="F13" t="str">
            <v>Solární kabel H1Z2Z2-K ČERVENÝ  1x6.0mm2</v>
          </cell>
          <cell r="G13">
            <v>27998</v>
          </cell>
          <cell r="I13" t="str">
            <v>500m spool</v>
          </cell>
          <cell r="L13">
            <v>2</v>
          </cell>
          <cell r="M13">
            <v>330</v>
          </cell>
        </row>
        <row r="14">
          <cell r="E14">
            <v>823301</v>
          </cell>
          <cell r="F14" t="str">
            <v>R-FVE-G1 T1+T2</v>
          </cell>
          <cell r="G14">
            <v>47</v>
          </cell>
          <cell r="I14" t="str">
            <v>Kombinovaný AC/DC, montáž na zeď IP65, bez AC svodiče, pro obsluhu 3f FV (vhodný pro Growatt SPH5000-10000TL3 BH-UP). Doporučujeme v kombinaci s R-FVE-A40-2 .</v>
          </cell>
          <cell r="L14">
            <v>2</v>
          </cell>
          <cell r="M14">
            <v>352.08333333333331</v>
          </cell>
        </row>
        <row r="15">
          <cell r="E15">
            <v>823302</v>
          </cell>
          <cell r="F15" t="str">
            <v>R-FVE-G2 T1+T2</v>
          </cell>
          <cell r="G15">
            <v>52</v>
          </cell>
          <cell r="I15" t="str">
            <v>Kombinovaný AC/DC, montáž na zeď IP65, s AC svodičem, pro obsluhu 3f FV (vhodný pro Growatt SPH5000-10000TL3 BH-UP). Doporučujeme v kombinaci s R-FVE-A40-2</v>
          </cell>
          <cell r="L15">
            <v>2</v>
          </cell>
          <cell r="M15">
            <v>504.16666666666669</v>
          </cell>
        </row>
        <row r="16">
          <cell r="E16">
            <v>823303</v>
          </cell>
          <cell r="F16" t="str">
            <v>R-FVE-A40-1 s AC svodičem T1+T2</v>
          </cell>
          <cell r="G16">
            <v>1</v>
          </cell>
          <cell r="I16" t="str">
            <v>Kombinovaný AC/DC, montáž na zeď IP65, s AC svodiče, pro obsluhu 3f FV (vhodný pro GOODWE GW5-10K ET). Doporučujeme v kombinaci s R-FVE-A40-2</v>
          </cell>
          <cell r="L16">
            <v>2</v>
          </cell>
          <cell r="M16">
            <v>631.25</v>
          </cell>
        </row>
        <row r="17">
          <cell r="E17">
            <v>823304</v>
          </cell>
          <cell r="F17" t="str">
            <v>R-FVE-A40-1 bez AC Svodiče T1+T2</v>
          </cell>
          <cell r="G17">
            <v>33</v>
          </cell>
          <cell r="I17" t="str">
            <v>Kombinovaný AC/DC, montáž na zeď IP65, bez AC svodiče, pro obsluhu 3f FV (vhodný pro GOODWE GW5-10K ET). Doporučujeme v kombinaci s R-FVE-A40-2</v>
          </cell>
          <cell r="L17">
            <v>2</v>
          </cell>
          <cell r="M17">
            <v>479.16666666666669</v>
          </cell>
        </row>
        <row r="18">
          <cell r="E18">
            <v>823101</v>
          </cell>
          <cell r="F18" t="str">
            <v>R-FVE-A40-2</v>
          </cell>
          <cell r="G18">
            <v>31</v>
          </cell>
          <cell r="I18" t="str">
            <v xml:space="preserve">AC, montáž na zeď IP65.  Vhodný pro manuální přechod ze sítě na zálohovaný výstup hybridního střídače.  </v>
          </cell>
          <cell r="L18">
            <v>2</v>
          </cell>
          <cell r="M18">
            <v>114.58333333333333</v>
          </cell>
        </row>
        <row r="19">
          <cell r="E19">
            <v>823401</v>
          </cell>
          <cell r="F19" t="str">
            <v>BOX T1+T2</v>
          </cell>
          <cell r="G19">
            <v>86</v>
          </cell>
          <cell r="H19"/>
          <cell r="I19" t="str">
            <v xml:space="preserve">Tímto BOXem lze rozšířit R-FVE-G1 T1+T2 / R-FVE-G2 T1+T2 o další řetězec. Vydrátování,RSA svorky,pojistkový odpínač, pojistky gPV a ZŽ propojky. </v>
          </cell>
          <cell r="J19"/>
          <cell r="K19"/>
          <cell r="L19">
            <v>2</v>
          </cell>
          <cell r="M19">
            <v>127.08333333333333</v>
          </cell>
        </row>
        <row r="20">
          <cell r="E20">
            <v>823201</v>
          </cell>
          <cell r="F20" t="str">
            <v>A-Z Rozváděč DC1, T1 do 500V</v>
          </cell>
          <cell r="G20">
            <v>148</v>
          </cell>
          <cell r="H20"/>
          <cell r="I20"/>
          <cell r="J20"/>
          <cell r="K20"/>
          <cell r="L20"/>
          <cell r="M20">
            <v>60.52</v>
          </cell>
        </row>
        <row r="21">
          <cell r="E21">
            <v>523101</v>
          </cell>
          <cell r="F21" t="str">
            <v>AZTrouter SMART 3F</v>
          </cell>
          <cell r="G21">
            <v>0</v>
          </cell>
          <cell r="I21" t="str">
            <v>Nastavitelný regulátor vlastní spotřeby fotovoltaických elektráren</v>
          </cell>
          <cell r="J21"/>
          <cell r="L21">
            <v>2</v>
          </cell>
          <cell r="M21">
            <v>458.33333333333331</v>
          </cell>
        </row>
        <row r="22">
          <cell r="E22">
            <v>923000</v>
          </cell>
          <cell r="F22" t="str">
            <v>A-Z WATER INVERTER</v>
          </cell>
          <cell r="G22">
            <v>208</v>
          </cell>
          <cell r="I22" t="str">
            <v xml:space="preserve">Ohřev vody z fotovoltaiky </v>
          </cell>
          <cell r="J22"/>
          <cell r="L22">
            <v>2</v>
          </cell>
          <cell r="M22">
            <v>350.66</v>
          </cell>
        </row>
        <row r="23">
          <cell r="E23">
            <v>820204</v>
          </cell>
          <cell r="F23" t="str">
            <v>DC BOX PHOENIX SOL-SC-1ST-0-DC-1MPPT</v>
          </cell>
          <cell r="G23">
            <v>0</v>
          </cell>
          <cell r="I23"/>
          <cell r="J23"/>
          <cell r="L23">
            <v>2</v>
          </cell>
          <cell r="M23">
            <v>116.77628458498023</v>
          </cell>
        </row>
        <row r="24">
          <cell r="E24">
            <v>820203</v>
          </cell>
          <cell r="F24" t="str">
            <v>DC BOX PHOENIX SOL-SC-3ST-0-DC-1MPPT</v>
          </cell>
          <cell r="G24">
            <v>57</v>
          </cell>
          <cell r="I24"/>
          <cell r="J24"/>
          <cell r="L24">
            <v>2</v>
          </cell>
          <cell r="M24">
            <v>154.90118577075097</v>
          </cell>
        </row>
        <row r="25">
          <cell r="E25">
            <v>514025</v>
          </cell>
          <cell r="F25" t="str">
            <v>Konektory MC4 32.0017P0001-UR</v>
          </cell>
          <cell r="G25">
            <v>1147</v>
          </cell>
          <cell r="I25" t="str">
            <v>Accesories</v>
          </cell>
          <cell r="L25">
            <v>2</v>
          </cell>
          <cell r="M25">
            <v>0.63833333333333331</v>
          </cell>
        </row>
        <row r="26">
          <cell r="E26">
            <v>514015</v>
          </cell>
          <cell r="F26" t="str">
            <v>Konektory MC4 32.0016P0001-UR</v>
          </cell>
          <cell r="G26">
            <v>1132</v>
          </cell>
          <cell r="I26" t="str">
            <v>Accesories</v>
          </cell>
          <cell r="L26">
            <v>2</v>
          </cell>
          <cell r="M26">
            <v>0.84024390243902436</v>
          </cell>
        </row>
        <row r="27">
          <cell r="E27">
            <v>208081</v>
          </cell>
          <cell r="F27" t="str">
            <v>GoodWe GW8K-ET</v>
          </cell>
          <cell r="G27">
            <v>4</v>
          </cell>
          <cell r="H27">
            <v>8</v>
          </cell>
          <cell r="I27" t="str">
            <v xml:space="preserve">Hybrid </v>
          </cell>
          <cell r="J27">
            <v>3</v>
          </cell>
          <cell r="L27">
            <v>5</v>
          </cell>
          <cell r="M27">
            <v>1291.1600000000001</v>
          </cell>
        </row>
        <row r="28">
          <cell r="E28">
            <v>208101</v>
          </cell>
          <cell r="F28" t="str">
            <v>GoodWe GW10K-ET</v>
          </cell>
          <cell r="G28">
            <v>25</v>
          </cell>
          <cell r="H28">
            <v>10</v>
          </cell>
          <cell r="I28" t="str">
            <v xml:space="preserve">Hybrid </v>
          </cell>
          <cell r="J28">
            <v>3</v>
          </cell>
          <cell r="L28">
            <v>5</v>
          </cell>
          <cell r="M28">
            <v>751.49</v>
          </cell>
        </row>
        <row r="29">
          <cell r="E29">
            <v>208102</v>
          </cell>
          <cell r="F29" t="str">
            <v>GoodWe GW10KN-ET</v>
          </cell>
          <cell r="G29">
            <v>92</v>
          </cell>
          <cell r="H29">
            <v>10</v>
          </cell>
          <cell r="I29" t="str">
            <v xml:space="preserve">Hybrid </v>
          </cell>
          <cell r="J29">
            <v>3</v>
          </cell>
          <cell r="L29">
            <v>5</v>
          </cell>
          <cell r="M29">
            <v>1444.24</v>
          </cell>
        </row>
        <row r="30">
          <cell r="E30">
            <v>208150</v>
          </cell>
          <cell r="F30" t="str">
            <v>GoodWe GW15K-ET</v>
          </cell>
          <cell r="G30">
            <v>5</v>
          </cell>
          <cell r="H30">
            <v>15</v>
          </cell>
          <cell r="I30" t="str">
            <v xml:space="preserve">Hybrid </v>
          </cell>
          <cell r="J30">
            <v>3</v>
          </cell>
          <cell r="L30">
            <v>5</v>
          </cell>
          <cell r="M30">
            <v>2085</v>
          </cell>
        </row>
        <row r="31">
          <cell r="E31">
            <v>208006</v>
          </cell>
          <cell r="F31" t="str">
            <v>GoodWe SET GoodWe GW10KN-ET + AEG AS-BBH1-10000/HV V2</v>
          </cell>
          <cell r="G31">
            <v>0</v>
          </cell>
          <cell r="H31">
            <v>10</v>
          </cell>
          <cell r="I31" t="str">
            <v xml:space="preserve">Hybrid </v>
          </cell>
          <cell r="J31">
            <v>3</v>
          </cell>
          <cell r="L31">
            <v>5</v>
          </cell>
          <cell r="M31"/>
        </row>
        <row r="32">
          <cell r="E32">
            <v>208007</v>
          </cell>
          <cell r="F32" t="str">
            <v>GoodWe SET GoodWe GW10KN-ET + AEG AS-BBH1-10000/HV</v>
          </cell>
          <cell r="G32"/>
          <cell r="H32"/>
          <cell r="I32" t="str">
            <v xml:space="preserve">Hybrid </v>
          </cell>
          <cell r="J32"/>
          <cell r="M32"/>
        </row>
        <row r="33">
          <cell r="E33">
            <v>508101</v>
          </cell>
          <cell r="F33" t="str">
            <v>GoodWe Smart Meter GM3000</v>
          </cell>
          <cell r="G33">
            <v>5</v>
          </cell>
          <cell r="I33" t="str">
            <v>Accesories</v>
          </cell>
          <cell r="L33">
            <v>2</v>
          </cell>
          <cell r="M33">
            <v>124.81</v>
          </cell>
        </row>
        <row r="34">
          <cell r="E34">
            <v>508103</v>
          </cell>
          <cell r="F34" t="str">
            <v>Goodwe Data Logging Stick Wifi/Lan</v>
          </cell>
          <cell r="G34">
            <v>3</v>
          </cell>
          <cell r="I34" t="str">
            <v>Accesories</v>
          </cell>
          <cell r="L34">
            <v>2</v>
          </cell>
          <cell r="M34">
            <v>27.9</v>
          </cell>
        </row>
        <row r="35">
          <cell r="E35">
            <v>508105</v>
          </cell>
          <cell r="F35" t="str">
            <v>Goodwe Data Logging Stick Wifi/Lan/BT</v>
          </cell>
          <cell r="G35">
            <v>11</v>
          </cell>
          <cell r="I35" t="str">
            <v>Accesories</v>
          </cell>
          <cell r="L35">
            <v>2</v>
          </cell>
          <cell r="M35">
            <v>24.72</v>
          </cell>
        </row>
        <row r="36">
          <cell r="E36">
            <v>209080</v>
          </cell>
          <cell r="F36" t="str">
            <v>Growatt microinverter NEO 800M-X (WIFI)</v>
          </cell>
          <cell r="G36">
            <v>1</v>
          </cell>
          <cell r="H36">
            <v>0.8</v>
          </cell>
          <cell r="I36" t="str">
            <v>Single Phase Inverters for balkony systém</v>
          </cell>
          <cell r="J36">
            <v>1</v>
          </cell>
          <cell r="L36">
            <v>12</v>
          </cell>
          <cell r="M36">
            <v>87</v>
          </cell>
        </row>
        <row r="37">
          <cell r="E37">
            <v>209039</v>
          </cell>
          <cell r="F37" t="str">
            <v>Growattt SET NEO 800M-X + Power cord 5m + Growatt Noah 2000</v>
          </cell>
          <cell r="G37">
            <v>0</v>
          </cell>
          <cell r="H37">
            <v>0.8</v>
          </cell>
          <cell r="I37" t="str">
            <v>1x Growatt microinverter NEO 800M-X (WIFI), 1x Growatt power cord for NEO (EU 5m), 1x Growatt Noah 2000</v>
          </cell>
          <cell r="J37">
            <v>1</v>
          </cell>
          <cell r="M37"/>
        </row>
        <row r="38">
          <cell r="E38">
            <v>209020</v>
          </cell>
          <cell r="F38" t="str">
            <v>Growatt MIC2000TL-X</v>
          </cell>
          <cell r="G38">
            <v>0</v>
          </cell>
          <cell r="H38">
            <v>2</v>
          </cell>
          <cell r="I38" t="str">
            <v>Single Phase Inverters</v>
          </cell>
          <cell r="J38">
            <v>1</v>
          </cell>
          <cell r="L38">
            <v>10</v>
          </cell>
          <cell r="M38">
            <v>101</v>
          </cell>
        </row>
        <row r="39">
          <cell r="E39">
            <v>209021</v>
          </cell>
          <cell r="F39" t="str">
            <v>Growatt MIC2500TL-X</v>
          </cell>
          <cell r="G39">
            <v>0</v>
          </cell>
          <cell r="H39">
            <v>2.5</v>
          </cell>
          <cell r="I39" t="str">
            <v>Single Phase Inverters</v>
          </cell>
          <cell r="J39">
            <v>1</v>
          </cell>
          <cell r="L39">
            <v>10</v>
          </cell>
          <cell r="M39">
            <v>264</v>
          </cell>
        </row>
        <row r="40">
          <cell r="E40">
            <v>209022</v>
          </cell>
          <cell r="F40" t="str">
            <v>Growatt MIN2500TL-X</v>
          </cell>
          <cell r="G40">
            <v>0</v>
          </cell>
          <cell r="H40">
            <v>2.5</v>
          </cell>
          <cell r="I40" t="str">
            <v>Single Phase Inverters</v>
          </cell>
          <cell r="J40">
            <v>1</v>
          </cell>
          <cell r="L40">
            <v>10</v>
          </cell>
          <cell r="M40">
            <v>291</v>
          </cell>
        </row>
        <row r="41">
          <cell r="E41">
            <v>209031</v>
          </cell>
          <cell r="F41" t="str">
            <v>Growatt MIC3300TL-X</v>
          </cell>
          <cell r="G41">
            <v>8</v>
          </cell>
          <cell r="H41">
            <v>3</v>
          </cell>
          <cell r="I41" t="str">
            <v>Single Phase Inverters</v>
          </cell>
          <cell r="J41">
            <v>1</v>
          </cell>
          <cell r="L41">
            <v>10</v>
          </cell>
          <cell r="M41">
            <v>312</v>
          </cell>
        </row>
        <row r="42">
          <cell r="E42">
            <v>209032</v>
          </cell>
          <cell r="F42" t="str">
            <v>Growatt MIN3600TL-XE</v>
          </cell>
          <cell r="G42">
            <v>63</v>
          </cell>
          <cell r="H42">
            <v>3</v>
          </cell>
          <cell r="I42" t="str">
            <v>Single Phase Inverters</v>
          </cell>
          <cell r="J42">
            <v>1</v>
          </cell>
          <cell r="L42">
            <v>10</v>
          </cell>
          <cell r="M42">
            <v>392</v>
          </cell>
        </row>
        <row r="43">
          <cell r="E43">
            <v>209040</v>
          </cell>
          <cell r="F43" t="str">
            <v>Growatt MIN4200TL-XH</v>
          </cell>
          <cell r="G43">
            <v>3</v>
          </cell>
          <cell r="H43">
            <v>4.2</v>
          </cell>
          <cell r="I43" t="str">
            <v>Single Phase Inverters</v>
          </cell>
          <cell r="J43">
            <v>1</v>
          </cell>
          <cell r="L43">
            <v>10</v>
          </cell>
          <cell r="M43">
            <v>440</v>
          </cell>
        </row>
        <row r="44">
          <cell r="E44">
            <v>209060</v>
          </cell>
          <cell r="F44" t="str">
            <v>Growattt MIN6000 TL-XH</v>
          </cell>
          <cell r="G44">
            <v>0</v>
          </cell>
          <cell r="H44">
            <v>6</v>
          </cell>
          <cell r="I44" t="str">
            <v>Single Phase Inverters</v>
          </cell>
          <cell r="J44">
            <v>1</v>
          </cell>
          <cell r="L44">
            <v>10</v>
          </cell>
          <cell r="M44">
            <v>505</v>
          </cell>
        </row>
        <row r="45">
          <cell r="E45">
            <v>209038</v>
          </cell>
          <cell r="F45" t="str">
            <v>Growattt SET MIN6000 TL-XH 7,5 kWh baterie</v>
          </cell>
          <cell r="G45">
            <v>0</v>
          </cell>
          <cell r="H45">
            <v>6</v>
          </cell>
          <cell r="I45" t="str">
            <v>1x Growattt MIN6000 TL-XH,1 Growatt BDC 95045-A1, 1x Growatt ARK 2.5H-A1 Base, 1x Growatt XH ARK 2.5H-A1 Cable, 1x Growatt ARK 2.5H-A1, 1x Growatt Shine Wifi-X</v>
          </cell>
          <cell r="J45"/>
          <cell r="M45"/>
        </row>
        <row r="46">
          <cell r="E46">
            <v>209052</v>
          </cell>
          <cell r="F46" t="str">
            <v>Growatt MOD5000TL3-X</v>
          </cell>
          <cell r="G46">
            <v>1</v>
          </cell>
          <cell r="H46">
            <v>5</v>
          </cell>
          <cell r="I46" t="str">
            <v>Three Phases Inverters</v>
          </cell>
          <cell r="J46">
            <v>3</v>
          </cell>
          <cell r="L46">
            <v>10</v>
          </cell>
          <cell r="M46">
            <v>475</v>
          </cell>
        </row>
        <row r="47">
          <cell r="E47">
            <v>209082</v>
          </cell>
          <cell r="F47" t="str">
            <v>Growatt MOD8000TL3-X</v>
          </cell>
          <cell r="G47">
            <v>1</v>
          </cell>
          <cell r="H47">
            <v>8</v>
          </cell>
          <cell r="I47" t="str">
            <v>Three Phases Inverters</v>
          </cell>
          <cell r="J47">
            <v>3</v>
          </cell>
          <cell r="L47">
            <v>10</v>
          </cell>
          <cell r="M47">
            <v>513</v>
          </cell>
        </row>
        <row r="48">
          <cell r="E48">
            <v>209105</v>
          </cell>
          <cell r="F48" t="str">
            <v>Growatt MOD 10KTL3-XH</v>
          </cell>
          <cell r="G48">
            <v>1</v>
          </cell>
          <cell r="H48">
            <v>10</v>
          </cell>
          <cell r="I48" t="str">
            <v>Three Phases Inverters</v>
          </cell>
          <cell r="J48">
            <v>3</v>
          </cell>
          <cell r="L48">
            <v>10</v>
          </cell>
          <cell r="M48">
            <v>850</v>
          </cell>
        </row>
        <row r="49">
          <cell r="E49">
            <v>209152</v>
          </cell>
          <cell r="F49" t="str">
            <v>Growatt MOD15KTL3-X</v>
          </cell>
          <cell r="G49">
            <v>9</v>
          </cell>
          <cell r="H49">
            <v>15</v>
          </cell>
          <cell r="I49" t="str">
            <v>Three Phases Inverters</v>
          </cell>
          <cell r="J49">
            <v>3</v>
          </cell>
          <cell r="L49">
            <v>10</v>
          </cell>
          <cell r="M49">
            <v>719</v>
          </cell>
        </row>
        <row r="50">
          <cell r="E50">
            <v>209201</v>
          </cell>
          <cell r="F50" t="str">
            <v>Growatt MID20KTL3-X</v>
          </cell>
          <cell r="G50">
            <v>6</v>
          </cell>
          <cell r="H50">
            <v>20</v>
          </cell>
          <cell r="I50" t="str">
            <v>Three Phases Inverters</v>
          </cell>
          <cell r="J50">
            <v>3</v>
          </cell>
          <cell r="L50">
            <v>10</v>
          </cell>
          <cell r="M50">
            <v>789</v>
          </cell>
        </row>
        <row r="51">
          <cell r="E51">
            <v>209251</v>
          </cell>
          <cell r="F51" t="str">
            <v>Growatt MID25KTL3-X1</v>
          </cell>
          <cell r="G51">
            <v>243</v>
          </cell>
          <cell r="H51">
            <v>25</v>
          </cell>
          <cell r="I51" t="str">
            <v>Three Phases Inverters</v>
          </cell>
          <cell r="J51">
            <v>3</v>
          </cell>
          <cell r="L51">
            <v>5</v>
          </cell>
          <cell r="M51">
            <v>400</v>
          </cell>
        </row>
        <row r="52">
          <cell r="E52">
            <v>209301</v>
          </cell>
          <cell r="F52" t="str">
            <v>Growatt MID 30KTL3-X</v>
          </cell>
          <cell r="G52">
            <v>4</v>
          </cell>
          <cell r="H52">
            <v>30</v>
          </cell>
          <cell r="I52" t="str">
            <v>Three Phases Inverters</v>
          </cell>
          <cell r="J52">
            <v>3</v>
          </cell>
          <cell r="L52">
            <v>5</v>
          </cell>
          <cell r="M52">
            <v>897</v>
          </cell>
        </row>
        <row r="53">
          <cell r="E53">
            <v>209361</v>
          </cell>
          <cell r="F53" t="str">
            <v>Growatt MID36KTL3-X</v>
          </cell>
          <cell r="G53">
            <v>4</v>
          </cell>
          <cell r="H53">
            <v>36</v>
          </cell>
          <cell r="I53" t="str">
            <v>Three Phases Inverters</v>
          </cell>
          <cell r="J53">
            <v>3</v>
          </cell>
          <cell r="L53">
            <v>5</v>
          </cell>
          <cell r="M53">
            <v>1037</v>
          </cell>
        </row>
        <row r="54">
          <cell r="E54">
            <v>209503</v>
          </cell>
          <cell r="F54" t="str">
            <v>Growatt MID50KTL3-X2</v>
          </cell>
          <cell r="G54">
            <v>6</v>
          </cell>
          <cell r="H54">
            <v>50</v>
          </cell>
          <cell r="I54" t="str">
            <v>Three Phases Inverters</v>
          </cell>
          <cell r="J54">
            <v>3</v>
          </cell>
          <cell r="L54">
            <v>5</v>
          </cell>
          <cell r="M54">
            <v>1144</v>
          </cell>
        </row>
        <row r="55">
          <cell r="E55">
            <v>209801</v>
          </cell>
          <cell r="F55" t="str">
            <v>Growatt MAX 80 KTL3 LV</v>
          </cell>
          <cell r="G55">
            <v>8</v>
          </cell>
          <cell r="H55">
            <v>80</v>
          </cell>
          <cell r="I55" t="str">
            <v>Three Phases Inverters</v>
          </cell>
          <cell r="J55">
            <v>3</v>
          </cell>
          <cell r="L55">
            <v>5</v>
          </cell>
          <cell r="M55">
            <v>1610</v>
          </cell>
        </row>
        <row r="56">
          <cell r="E56">
            <v>209802</v>
          </cell>
          <cell r="F56" t="str">
            <v>Growatt MAX 80 KTL3 LV / 10 years warranty</v>
          </cell>
          <cell r="G56">
            <v>20</v>
          </cell>
          <cell r="H56">
            <v>80</v>
          </cell>
          <cell r="I56" t="str">
            <v>Three Phases Inverters</v>
          </cell>
          <cell r="J56">
            <v>3</v>
          </cell>
          <cell r="L56">
            <v>10</v>
          </cell>
          <cell r="M56">
            <v>1930</v>
          </cell>
        </row>
        <row r="57">
          <cell r="E57">
            <v>209012</v>
          </cell>
          <cell r="F57" t="str">
            <v>Growatt MAX 100 KTL3-X LV</v>
          </cell>
          <cell r="G57">
            <v>9</v>
          </cell>
          <cell r="H57">
            <v>100</v>
          </cell>
          <cell r="I57" t="str">
            <v>Three Phases Inverters</v>
          </cell>
          <cell r="J57">
            <v>3</v>
          </cell>
          <cell r="L57">
            <v>5</v>
          </cell>
          <cell r="M57">
            <v>1810</v>
          </cell>
        </row>
        <row r="58">
          <cell r="E58">
            <v>209013</v>
          </cell>
          <cell r="F58" t="str">
            <v>Growatt MAX 110 KTL3-X LV</v>
          </cell>
          <cell r="G58">
            <v>0</v>
          </cell>
          <cell r="H58">
            <v>110</v>
          </cell>
          <cell r="I58" t="str">
            <v>Three Phases Inverters</v>
          </cell>
          <cell r="J58">
            <v>3</v>
          </cell>
          <cell r="L58">
            <v>5</v>
          </cell>
          <cell r="M58">
            <v>1970</v>
          </cell>
        </row>
        <row r="59">
          <cell r="E59">
            <v>209014</v>
          </cell>
          <cell r="F59" t="str">
            <v>Growatt MAX 120 KTL3-X LV</v>
          </cell>
          <cell r="G59">
            <v>0</v>
          </cell>
          <cell r="H59">
            <v>120</v>
          </cell>
          <cell r="I59" t="str">
            <v>Three Phases Inverters</v>
          </cell>
          <cell r="J59">
            <v>3</v>
          </cell>
          <cell r="L59">
            <v>5</v>
          </cell>
          <cell r="M59">
            <v>2120</v>
          </cell>
        </row>
        <row r="60">
          <cell r="E60">
            <v>209015</v>
          </cell>
          <cell r="F60" t="str">
            <v>Growatt MAX 125 KTL3-X LV</v>
          </cell>
          <cell r="G60">
            <v>4</v>
          </cell>
          <cell r="H60">
            <v>125</v>
          </cell>
          <cell r="I60" t="str">
            <v>Three Phases Inverters</v>
          </cell>
          <cell r="J60">
            <v>3</v>
          </cell>
          <cell r="L60">
            <v>5</v>
          </cell>
          <cell r="M60">
            <v>2220</v>
          </cell>
        </row>
        <row r="61">
          <cell r="E61">
            <v>209030</v>
          </cell>
          <cell r="F61" t="str">
            <v>Growatt SPF3500ES</v>
          </cell>
          <cell r="G61">
            <v>-7</v>
          </cell>
          <cell r="H61">
            <v>3.5</v>
          </cell>
          <cell r="I61" t="str">
            <v>Off-grid inverters</v>
          </cell>
          <cell r="J61">
            <v>1</v>
          </cell>
          <cell r="L61">
            <v>2</v>
          </cell>
          <cell r="M61">
            <v>319</v>
          </cell>
        </row>
        <row r="62">
          <cell r="E62">
            <v>209061</v>
          </cell>
          <cell r="F62" t="str">
            <v>Growatt SPF6000ES PLUS (WIFI)</v>
          </cell>
          <cell r="G62">
            <v>33</v>
          </cell>
          <cell r="H62">
            <v>6</v>
          </cell>
          <cell r="I62" t="str">
            <v>Off-grid inverters</v>
          </cell>
          <cell r="J62">
            <v>1</v>
          </cell>
          <cell r="L62">
            <v>2</v>
          </cell>
          <cell r="M62">
            <v>311</v>
          </cell>
        </row>
        <row r="63">
          <cell r="E63">
            <v>209062</v>
          </cell>
          <cell r="F63" t="str">
            <v>Growatt SPE 6000 TLHVM-G2</v>
          </cell>
          <cell r="G63">
            <v>60</v>
          </cell>
          <cell r="H63">
            <v>6</v>
          </cell>
          <cell r="I63" t="str">
            <v>Single phase hybrid</v>
          </cell>
          <cell r="J63">
            <v>3</v>
          </cell>
          <cell r="L63">
            <v>5</v>
          </cell>
          <cell r="M63">
            <v>430</v>
          </cell>
        </row>
        <row r="64">
          <cell r="E64">
            <v>309054</v>
          </cell>
          <cell r="F64" t="str">
            <v>Growatt Hope 5.0L-B1</v>
          </cell>
          <cell r="G64">
            <v>59</v>
          </cell>
          <cell r="H64">
            <v>5</v>
          </cell>
          <cell r="I64" t="str">
            <v>Battery for Growatt SPE 6000 TLHVM-G2</v>
          </cell>
          <cell r="J64"/>
          <cell r="L64">
            <v>5</v>
          </cell>
          <cell r="M64">
            <v>593</v>
          </cell>
        </row>
        <row r="65">
          <cell r="E65">
            <v>509502</v>
          </cell>
          <cell r="F65" t="str">
            <v>Growatt HOPE5.0L-B1-Kit</v>
          </cell>
          <cell r="G65">
            <v>60</v>
          </cell>
          <cell r="H65"/>
          <cell r="I65" t="str">
            <v>Accesories for Growatt Hope 5.0L-B1</v>
          </cell>
          <cell r="J65"/>
          <cell r="L65">
            <v>1</v>
          </cell>
          <cell r="M65">
            <v>26</v>
          </cell>
        </row>
        <row r="66">
          <cell r="E66">
            <v>309051</v>
          </cell>
          <cell r="F66" t="str">
            <v>Growatt AXE 5.0L C1 battery</v>
          </cell>
          <cell r="G66">
            <v>7</v>
          </cell>
          <cell r="H66"/>
          <cell r="I66" t="str">
            <v>Battery for offgrid SPF inverter</v>
          </cell>
          <cell r="J66"/>
          <cell r="M66">
            <v>770</v>
          </cell>
        </row>
        <row r="67">
          <cell r="E67">
            <v>509024</v>
          </cell>
          <cell r="F67" t="str">
            <v>Growatt AXE 5.0L Battery Cable+Base</v>
          </cell>
          <cell r="G67">
            <v>1</v>
          </cell>
          <cell r="H67"/>
          <cell r="I67" t="str">
            <v>Battery for offgrid SPF inverter</v>
          </cell>
          <cell r="J67"/>
          <cell r="M67">
            <v>60</v>
          </cell>
        </row>
        <row r="68">
          <cell r="E68">
            <v>209036</v>
          </cell>
          <cell r="F68" t="str">
            <v>Growatt SPH3600TL BL-UP</v>
          </cell>
          <cell r="G68">
            <v>3</v>
          </cell>
          <cell r="H68">
            <v>3.6</v>
          </cell>
          <cell r="I68" t="str">
            <v xml:space="preserve">Hybrid </v>
          </cell>
          <cell r="J68">
            <v>1</v>
          </cell>
          <cell r="L68">
            <v>10</v>
          </cell>
          <cell r="M68">
            <v>636</v>
          </cell>
        </row>
        <row r="69">
          <cell r="E69">
            <v>209051</v>
          </cell>
          <cell r="F69" t="str">
            <v>Growatt SPH5000TL3 BH-UP</v>
          </cell>
          <cell r="G69">
            <v>36</v>
          </cell>
          <cell r="H69">
            <v>5</v>
          </cell>
          <cell r="I69" t="str">
            <v xml:space="preserve">Hybrid </v>
          </cell>
          <cell r="J69">
            <v>3</v>
          </cell>
          <cell r="L69">
            <v>10</v>
          </cell>
          <cell r="M69">
            <v>836</v>
          </cell>
        </row>
        <row r="70">
          <cell r="E70">
            <v>209081</v>
          </cell>
          <cell r="F70" t="str">
            <v>Growatt SPH8000TL3 BH-UP</v>
          </cell>
          <cell r="G70">
            <v>22</v>
          </cell>
          <cell r="H70">
            <v>8</v>
          </cell>
          <cell r="I70" t="str">
            <v xml:space="preserve">Hybrid </v>
          </cell>
          <cell r="J70">
            <v>3</v>
          </cell>
          <cell r="L70">
            <v>10</v>
          </cell>
          <cell r="M70">
            <v>917</v>
          </cell>
        </row>
        <row r="71">
          <cell r="E71">
            <v>209101</v>
          </cell>
          <cell r="F71" t="str">
            <v>Growatt SPH10000TL3 BH-UP</v>
          </cell>
          <cell r="G71">
            <v>412</v>
          </cell>
          <cell r="H71">
            <v>10</v>
          </cell>
          <cell r="I71" t="str">
            <v xml:space="preserve">Hybrid </v>
          </cell>
          <cell r="J71">
            <v>3</v>
          </cell>
          <cell r="L71">
            <v>10</v>
          </cell>
          <cell r="M71">
            <v>990</v>
          </cell>
        </row>
        <row r="72">
          <cell r="E72">
            <v>309021</v>
          </cell>
          <cell r="F72" t="str">
            <v>Growatt ARK 2.5H-A1</v>
          </cell>
          <cell r="G72">
            <v>258</v>
          </cell>
          <cell r="I72" t="str">
            <v>Battery HV</v>
          </cell>
          <cell r="J72"/>
          <cell r="K72">
            <v>2.56</v>
          </cell>
          <cell r="L72">
            <v>10</v>
          </cell>
          <cell r="M72">
            <v>443</v>
          </cell>
        </row>
        <row r="73">
          <cell r="E73">
            <v>309023</v>
          </cell>
          <cell r="F73" t="str">
            <v>Growatt ARK 2.5H-A2</v>
          </cell>
          <cell r="G73">
            <v>498</v>
          </cell>
          <cell r="I73" t="str">
            <v>Battery HV</v>
          </cell>
          <cell r="J73"/>
          <cell r="K73">
            <v>20486</v>
          </cell>
          <cell r="L73">
            <v>10</v>
          </cell>
          <cell r="M73">
            <v>442</v>
          </cell>
        </row>
        <row r="74">
          <cell r="E74">
            <v>509022</v>
          </cell>
          <cell r="F74" t="str">
            <v>Growatt ARK 2.5H-A1 Cable</v>
          </cell>
          <cell r="G74">
            <v>70</v>
          </cell>
          <cell r="I74" t="str">
            <v>Battery HV</v>
          </cell>
          <cell r="L74">
            <v>2</v>
          </cell>
          <cell r="M74">
            <v>27</v>
          </cell>
        </row>
        <row r="75">
          <cell r="E75">
            <v>509028</v>
          </cell>
          <cell r="F75" t="str">
            <v>Growatt XH ARK 2.5H-A1 Cable</v>
          </cell>
          <cell r="G75">
            <v>0</v>
          </cell>
          <cell r="H75"/>
          <cell r="I75" t="str">
            <v>Battery HV</v>
          </cell>
          <cell r="J75"/>
          <cell r="L75"/>
          <cell r="M75">
            <v>26</v>
          </cell>
        </row>
        <row r="76">
          <cell r="E76">
            <v>309001</v>
          </cell>
          <cell r="F76" t="str">
            <v>Growatt ARK 2.5H-A1 BMS (HVC60050-A1)</v>
          </cell>
          <cell r="G76">
            <v>34</v>
          </cell>
          <cell r="I76" t="str">
            <v>Battery  BMS for ARK</v>
          </cell>
          <cell r="J76"/>
          <cell r="K76" t="str">
            <v>-</v>
          </cell>
          <cell r="L76">
            <v>10</v>
          </cell>
          <cell r="M76">
            <v>185</v>
          </cell>
        </row>
        <row r="77">
          <cell r="E77">
            <v>309009</v>
          </cell>
          <cell r="F77" t="str">
            <v>Growatt ARK 2.5H-A2 BMS (HVC60050-C2) + ARK cable</v>
          </cell>
          <cell r="G77">
            <v>226</v>
          </cell>
          <cell r="I77" t="str">
            <v>Battery  BMS for ARK</v>
          </cell>
          <cell r="J77"/>
          <cell r="K77"/>
          <cell r="L77">
            <v>10</v>
          </cell>
          <cell r="M77">
            <v>200</v>
          </cell>
        </row>
        <row r="78">
          <cell r="E78">
            <v>509012</v>
          </cell>
          <cell r="F78" t="str">
            <v>Growatt ARK 2.5H-A1 Base</v>
          </cell>
          <cell r="G78">
            <v>158</v>
          </cell>
          <cell r="I78" t="str">
            <v>Battery HV</v>
          </cell>
          <cell r="L78">
            <v>2</v>
          </cell>
          <cell r="M78">
            <v>25</v>
          </cell>
        </row>
        <row r="79">
          <cell r="E79">
            <v>509032</v>
          </cell>
          <cell r="F79" t="str">
            <v>Growatt ARK 2.5H-A1 Series Cable</v>
          </cell>
          <cell r="G79">
            <v>36</v>
          </cell>
          <cell r="I79" t="str">
            <v>Battery HV</v>
          </cell>
          <cell r="L79">
            <v>2</v>
          </cell>
          <cell r="M79">
            <v>40</v>
          </cell>
        </row>
        <row r="80">
          <cell r="E80">
            <v>509042</v>
          </cell>
          <cell r="F80" t="str">
            <v>Growatt ARK Battery Wall Bracket</v>
          </cell>
          <cell r="G80">
            <v>57</v>
          </cell>
          <cell r="I80" t="str">
            <v>Wall bracket</v>
          </cell>
          <cell r="L80">
            <v>2</v>
          </cell>
          <cell r="M80">
            <v>12</v>
          </cell>
        </row>
        <row r="81">
          <cell r="E81">
            <v>509044</v>
          </cell>
          <cell r="F81" t="str">
            <v>Growatt APX Battery Wall Bracket</v>
          </cell>
          <cell r="G81">
            <v>23</v>
          </cell>
          <cell r="I81" t="str">
            <v>Wall bracket</v>
          </cell>
          <cell r="L81">
            <v>2</v>
          </cell>
          <cell r="M81">
            <v>22</v>
          </cell>
        </row>
        <row r="82">
          <cell r="E82">
            <v>309002</v>
          </cell>
          <cell r="F82" t="str">
            <v>Growatt BDC 95045-A1</v>
          </cell>
          <cell r="G82">
            <v>6</v>
          </cell>
          <cell r="I82" t="str">
            <v>BMS for MIN 6000 XH inverter</v>
          </cell>
          <cell r="M82">
            <v>169</v>
          </cell>
        </row>
        <row r="83">
          <cell r="E83">
            <v>309061</v>
          </cell>
          <cell r="F83" t="str">
            <v>Growatt GBLI6532 6.5H</v>
          </cell>
          <cell r="G83">
            <v>22</v>
          </cell>
          <cell r="I83" t="str">
            <v>Battery LV for SPH 3600TL BL-UP</v>
          </cell>
          <cell r="J83"/>
          <cell r="K83">
            <v>6.5</v>
          </cell>
          <cell r="L83">
            <v>10</v>
          </cell>
          <cell r="M83">
            <v>2010</v>
          </cell>
        </row>
        <row r="84">
          <cell r="E84">
            <v>509023</v>
          </cell>
          <cell r="F84" t="str">
            <v>Growatt GBLI6532 Cable</v>
          </cell>
          <cell r="G84">
            <v>4</v>
          </cell>
          <cell r="I84" t="str">
            <v>Battery cable for SPH 3600TL BL-UP</v>
          </cell>
          <cell r="L84">
            <v>2</v>
          </cell>
          <cell r="M84">
            <v>40</v>
          </cell>
        </row>
        <row r="85">
          <cell r="E85">
            <v>509033</v>
          </cell>
          <cell r="F85" t="str">
            <v>Growatt GBLI6532 Paraller cable</v>
          </cell>
          <cell r="G85">
            <v>4</v>
          </cell>
          <cell r="I85" t="str">
            <v>Battery paraller cable for SPH 3600TL BL-UP</v>
          </cell>
          <cell r="L85">
            <v>2</v>
          </cell>
          <cell r="M85">
            <v>50</v>
          </cell>
        </row>
        <row r="86">
          <cell r="E86">
            <v>209035</v>
          </cell>
          <cell r="F86" t="str">
            <v>Growatt SET SPH3600TL BL-UP 6,5kWh baterie</v>
          </cell>
          <cell r="G86">
            <v>0</v>
          </cell>
          <cell r="I86" t="str">
            <v>1 pcs SPH 3600TL BL-UP, 1 pcs Growatt GBLI6532 6.5H, Growatt GBLI6532 Cable, 1pcs Growatt SPM-E, 1 pcs ShineWifi-X</v>
          </cell>
          <cell r="M86"/>
        </row>
        <row r="87">
          <cell r="E87">
            <v>209006</v>
          </cell>
          <cell r="F87" t="str">
            <v>Growatt SET SPH 5000TL3 BH-UP, 7,5kWh baterie</v>
          </cell>
          <cell r="G87">
            <v>0</v>
          </cell>
          <cell r="H87">
            <v>5</v>
          </cell>
          <cell r="I87" t="str">
            <v xml:space="preserve">1 pcs SPH 5000TL3 BH-UP,1 pcs ARK-2.5H-A1-BMS, 3 pcs ARK-2.5-A1 ,1 pcs ARK-2.5H-A1-Base,1 pcs ARK-2.5H-A1-Cable,  1 pcs ShineWifi-X </v>
          </cell>
          <cell r="J87">
            <v>3</v>
          </cell>
          <cell r="K87">
            <v>10.24</v>
          </cell>
          <cell r="M87"/>
        </row>
        <row r="88">
          <cell r="E88">
            <v>209007</v>
          </cell>
          <cell r="F88" t="str">
            <v>Growatt SET SPH 8000TL3 BH-UP, 7,5kWh baterie</v>
          </cell>
          <cell r="G88">
            <v>0</v>
          </cell>
          <cell r="H88">
            <v>8</v>
          </cell>
          <cell r="I88" t="str">
            <v xml:space="preserve">1 pcs SPH 8000TL3 BH-UP,1 pcs ARK-2.5H-A1-BMS, 3 pcs ARK-2.5-A1 ,1 pcs ARK-2.5H-A1-Base,1 pcs ARK-2.5H-A1-Cable,  1 pcs ShineWifi-X </v>
          </cell>
          <cell r="J88">
            <v>3</v>
          </cell>
          <cell r="K88">
            <v>10.24</v>
          </cell>
          <cell r="M88"/>
        </row>
        <row r="89">
          <cell r="E89">
            <v>209008</v>
          </cell>
          <cell r="F89" t="str">
            <v>Growatt SET SPH 10000TL3 BH-UP, 10kWh baterie</v>
          </cell>
          <cell r="G89">
            <v>0</v>
          </cell>
          <cell r="H89">
            <v>10</v>
          </cell>
          <cell r="I89" t="str">
            <v xml:space="preserve">1 pcs SPH 10000TL3 BH-UP,1 pcs ARK-2.5H-A1-BMS, 4 pcs ARK-2.5-A1 ,1 pcs ARK-2.5H-A1-Base,1 pcs ARK-2.5H-A1-Cable,  1 pcs ShineWifi-X </v>
          </cell>
          <cell r="J89">
            <v>3</v>
          </cell>
          <cell r="K89">
            <v>10.24</v>
          </cell>
          <cell r="M89"/>
        </row>
        <row r="90">
          <cell r="E90">
            <v>209046</v>
          </cell>
          <cell r="F90" t="str">
            <v>Growatt SET SPH 10000TL3 BH-UP, 10kWh baterie, rozvaděč R-FVE-A40-1</v>
          </cell>
          <cell r="G90" t="e">
            <v>#N/A</v>
          </cell>
          <cell r="H90">
            <v>10</v>
          </cell>
          <cell r="I90" t="str">
            <v>1 pcs SPH 10000TL3 BH-UP,1 pcs ARK-2.5H-A1-BMS, 4 pcs ARK-2.5-A1 ,1 pcs ARK-2.5H-A1-Base,1 pcs ARK-2.5H-A1-Cable,  1 pcs ShineWifi-X, 1pcs R-FVE-A40-1 s AC svodičem T1+T2, 1pcs R-FVE-A40-2</v>
          </cell>
          <cell r="J90">
            <v>3</v>
          </cell>
          <cell r="K90"/>
          <cell r="L90">
            <v>10</v>
          </cell>
          <cell r="M90"/>
        </row>
        <row r="91">
          <cell r="E91">
            <v>209104</v>
          </cell>
          <cell r="F91" t="str">
            <v>Growatt MOD10KTL3-XH(BP)</v>
          </cell>
          <cell r="G91">
            <v>81</v>
          </cell>
          <cell r="H91">
            <v>10</v>
          </cell>
          <cell r="I91" t="str">
            <v>Hybrid</v>
          </cell>
          <cell r="J91">
            <v>3</v>
          </cell>
          <cell r="L91">
            <v>10</v>
          </cell>
          <cell r="M91">
            <v>840</v>
          </cell>
        </row>
        <row r="92">
          <cell r="E92">
            <v>209001</v>
          </cell>
          <cell r="F92" t="str">
            <v>Growatt SET MOD 10KTL3 XH BP, 10kWh baterie</v>
          </cell>
          <cell r="G92">
            <v>0</v>
          </cell>
          <cell r="H92">
            <v>10</v>
          </cell>
          <cell r="I92" t="str">
            <v>MOD 10KTL3-XH BP, 2x APX 5.0P-B1,Growatt APX 5.0P BMS (98034-P2) with BASE, TPM-C, WIFI-X</v>
          </cell>
          <cell r="J92">
            <v>3</v>
          </cell>
          <cell r="M92"/>
        </row>
        <row r="93">
          <cell r="E93">
            <v>209028</v>
          </cell>
          <cell r="F93" t="str">
            <v>Growatt SET MOD 10KTL3 XH BP, 10kWh baterie, SYN box</v>
          </cell>
          <cell r="G93">
            <v>0</v>
          </cell>
          <cell r="H93">
            <v>10</v>
          </cell>
          <cell r="I93" t="str">
            <v>MOD 10KTL3-XH BP, 2x APX 5.0P-B1, Growatt APX 5.0P BMS (98034-P2) with BASE, TPM-C, WIFI-X, SYN BOX</v>
          </cell>
          <cell r="M93"/>
        </row>
        <row r="94">
          <cell r="E94">
            <v>209002</v>
          </cell>
          <cell r="F94" t="str">
            <v>Growatt SET MOD 10KTL3 XH BP, 15kWh baterie</v>
          </cell>
          <cell r="G94">
            <v>0</v>
          </cell>
          <cell r="H94">
            <v>10</v>
          </cell>
          <cell r="I94" t="str">
            <v>MOD 10KTL3-XH BP, 3x APX 5.0P-B1, Growatt APX 5.0P BMS (98034-P2) with BASE, TPM-C, WIFI-X</v>
          </cell>
          <cell r="J94">
            <v>3</v>
          </cell>
          <cell r="M94"/>
        </row>
        <row r="95">
          <cell r="E95">
            <v>209003</v>
          </cell>
          <cell r="F95" t="str">
            <v>Growatt SET MOD 10KTL3 XH BP, 20kWh baterie</v>
          </cell>
          <cell r="G95">
            <v>0</v>
          </cell>
          <cell r="H95">
            <v>10</v>
          </cell>
          <cell r="I95" t="str">
            <v>MOD 10KTL3-XH BP, 4x APX 5.0P-B1, Growatt APX 5.0P BMS (98034-P2) with BASE, TPM-C, WIFI-X</v>
          </cell>
          <cell r="J95">
            <v>3</v>
          </cell>
          <cell r="M95"/>
        </row>
        <row r="96">
          <cell r="E96">
            <v>209004</v>
          </cell>
          <cell r="F96" t="str">
            <v>Growatt SET MOD 10KTL3 XH BP, 25kWh baterie</v>
          </cell>
          <cell r="G96">
            <v>0</v>
          </cell>
          <cell r="H96">
            <v>10</v>
          </cell>
          <cell r="I96" t="str">
            <v>MOD 10KTL3-XH BP, 5x APX 5.0P-B1, Growatt APX 5.0P BMS (98034-P2) with BASE, 1x APX 5.0P Battery Base, TPM-C, WIFI-X, paraller cable</v>
          </cell>
          <cell r="J96">
            <v>3</v>
          </cell>
          <cell r="M96"/>
        </row>
        <row r="97">
          <cell r="E97">
            <v>209005</v>
          </cell>
          <cell r="F97" t="str">
            <v>Growatt SET MOD 10KTL3 XH BP, 30kWh baterie</v>
          </cell>
          <cell r="G97">
            <v>0</v>
          </cell>
          <cell r="H97">
            <v>10</v>
          </cell>
          <cell r="I97" t="str">
            <v>MOD 10KTL3-XH BP, 6x APX 5.0P-B1, Growatt APX 5.0P BMS (98034-P2) with BASE, 1x APX 5.0P Battery Base, TPM-C, WIFI-X, paraller cable</v>
          </cell>
          <cell r="J97">
            <v>3</v>
          </cell>
          <cell r="M97"/>
        </row>
        <row r="98">
          <cell r="E98">
            <v>209150</v>
          </cell>
          <cell r="F98" t="str">
            <v>Growatt MID 15KTL3-XH</v>
          </cell>
          <cell r="G98">
            <v>2</v>
          </cell>
          <cell r="H98">
            <v>15</v>
          </cell>
          <cell r="I98" t="str">
            <v>Hybrid</v>
          </cell>
          <cell r="J98">
            <v>3</v>
          </cell>
          <cell r="L98">
            <v>10</v>
          </cell>
          <cell r="M98">
            <v>988</v>
          </cell>
        </row>
        <row r="99">
          <cell r="E99">
            <v>209200</v>
          </cell>
          <cell r="F99" t="str">
            <v>Growatt MID 20KTL3-XH</v>
          </cell>
          <cell r="G99">
            <v>12</v>
          </cell>
          <cell r="H99">
            <v>20</v>
          </cell>
          <cell r="I99" t="str">
            <v>Hybrid</v>
          </cell>
          <cell r="J99">
            <v>3</v>
          </cell>
          <cell r="L99">
            <v>10</v>
          </cell>
          <cell r="M99">
            <v>1163</v>
          </cell>
        </row>
        <row r="100">
          <cell r="E100">
            <v>209250</v>
          </cell>
          <cell r="F100" t="str">
            <v>Growatt MID 25KTL3-XH</v>
          </cell>
          <cell r="G100">
            <v>18</v>
          </cell>
          <cell r="H100">
            <v>25</v>
          </cell>
          <cell r="I100" t="str">
            <v>Hybrid</v>
          </cell>
          <cell r="J100">
            <v>3</v>
          </cell>
          <cell r="L100">
            <v>10</v>
          </cell>
          <cell r="M100">
            <v>1310</v>
          </cell>
        </row>
        <row r="101">
          <cell r="E101">
            <v>209302</v>
          </cell>
          <cell r="F101" t="str">
            <v>Growatt MID 30KTL3-XH</v>
          </cell>
          <cell r="G101">
            <v>32</v>
          </cell>
          <cell r="H101">
            <v>30</v>
          </cell>
          <cell r="I101" t="str">
            <v>Hybrid</v>
          </cell>
          <cell r="J101">
            <v>3</v>
          </cell>
          <cell r="L101">
            <v>10</v>
          </cell>
          <cell r="M101">
            <v>1453</v>
          </cell>
        </row>
        <row r="102">
          <cell r="E102">
            <v>209009</v>
          </cell>
          <cell r="F102" t="str">
            <v>Growatt SET MID 15KTL3 XH, 15kWh baterie</v>
          </cell>
          <cell r="G102">
            <v>0</v>
          </cell>
          <cell r="H102">
            <v>15</v>
          </cell>
          <cell r="I102" t="str">
            <v>MID 15KTL3-XH, 3x APX 5.0P-B1, APX 98034-P2 BMS, APX 5.0P Battery Base, TPM-E, WIFI-X</v>
          </cell>
          <cell r="J102">
            <v>3</v>
          </cell>
          <cell r="M102"/>
        </row>
        <row r="103">
          <cell r="E103">
            <v>209010</v>
          </cell>
          <cell r="F103" t="str">
            <v>Growatt SET MID 20KTL3 XH, 20kWh baterie</v>
          </cell>
          <cell r="G103">
            <v>0</v>
          </cell>
          <cell r="H103">
            <v>20</v>
          </cell>
          <cell r="I103" t="str">
            <v>MID 20KTL3-XH, 4x APX 5.0P-B1, APX 98034-P2 BMS, APX 5.0P Battery Base, TPM-E, WIFI-X</v>
          </cell>
          <cell r="J103">
            <v>3</v>
          </cell>
          <cell r="M103"/>
        </row>
        <row r="104">
          <cell r="E104">
            <v>209018</v>
          </cell>
          <cell r="F104" t="str">
            <v>Growatt SET MID 25KTL3 XH, 25kWh baterie</v>
          </cell>
          <cell r="G104">
            <v>0</v>
          </cell>
          <cell r="H104">
            <v>25</v>
          </cell>
          <cell r="I104" t="str">
            <v>MID 25KTL3-XH, 5x APX 5.0P-B1, APX 98034-P2 BMS, 2x APX 5.0P Battery Base, APX 5.0P Paraller cable, TPM-E, WIFI-X</v>
          </cell>
          <cell r="J104">
            <v>3</v>
          </cell>
          <cell r="M104"/>
        </row>
        <row r="105">
          <cell r="E105">
            <v>209019</v>
          </cell>
          <cell r="F105" t="str">
            <v>Growatt SET MID 30KTL3 XH, 30kWh baterie</v>
          </cell>
          <cell r="G105">
            <v>0</v>
          </cell>
          <cell r="H105">
            <v>30</v>
          </cell>
          <cell r="I105" t="str">
            <v>MID 30KTL3-XH, 6x APX 5.0P-B1, APX 98034-P2 BMS, 2x APX 5.0P Battery Base, APX 5.0P Paraller cable, TPM-E, WIFI-X</v>
          </cell>
          <cell r="J105">
            <v>3</v>
          </cell>
          <cell r="M105"/>
        </row>
        <row r="106">
          <cell r="E106">
            <v>209029</v>
          </cell>
          <cell r="F106" t="str">
            <v>Growatt SET MID 25KTL3 XH, 50kWh</v>
          </cell>
          <cell r="G106">
            <v>0</v>
          </cell>
          <cell r="H106">
            <v>25</v>
          </cell>
          <cell r="I106" t="str">
            <v>MID 25KTL3-XH, 10x APX 5.0P-B1, 2x APX 98034-P2 BMS, 4x APX 5.0P Battery Base, 2x APX 5.0P Paraller cable, TPM-E, WIFI-X</v>
          </cell>
          <cell r="M106"/>
        </row>
        <row r="107">
          <cell r="E107">
            <v>209034</v>
          </cell>
          <cell r="F107" t="str">
            <v>Growatt SET MID 2x 25KTL3 XH, 100kWh</v>
          </cell>
          <cell r="G107">
            <v>0</v>
          </cell>
          <cell r="H107">
            <v>50</v>
          </cell>
          <cell r="I107" t="str">
            <v>MID 2x 25KTL3-XH, 20x APX 5.0P-B1, 4x APX 98034-P2 BMS, 8x APX 5.0P Battery Base, 4x APX 5.0P Paraller cable, APX Cascading Communication Cable, 2x WIFI-X, 1x ShineMaster-X, 1x TPM-CT-E-EU (250/5A)</v>
          </cell>
          <cell r="M107"/>
        </row>
        <row r="108">
          <cell r="E108">
            <v>309052</v>
          </cell>
          <cell r="F108" t="str">
            <v>Growatt APX 5.0P-B1 battery</v>
          </cell>
          <cell r="G108">
            <v>376</v>
          </cell>
          <cell r="H108">
            <v>5</v>
          </cell>
          <cell r="I108" t="str">
            <v>Battery HV</v>
          </cell>
          <cell r="J108">
            <v>3</v>
          </cell>
          <cell r="L108">
            <v>10</v>
          </cell>
          <cell r="M108">
            <v>936</v>
          </cell>
        </row>
        <row r="109">
          <cell r="E109">
            <v>309003</v>
          </cell>
          <cell r="F109" t="str">
            <v>Growatt APX 5.0P BMS (98034-P2)</v>
          </cell>
          <cell r="G109">
            <v>35</v>
          </cell>
          <cell r="I109" t="str">
            <v>BMS</v>
          </cell>
          <cell r="J109">
            <v>3</v>
          </cell>
          <cell r="L109">
            <v>10</v>
          </cell>
          <cell r="M109">
            <v>255</v>
          </cell>
        </row>
        <row r="110">
          <cell r="E110">
            <v>309007</v>
          </cell>
          <cell r="F110" t="str">
            <v>Growatt APX 5.0P BMS (98034-P2) with BASE</v>
          </cell>
          <cell r="G110">
            <v>300</v>
          </cell>
          <cell r="I110" t="str">
            <v>BMS+BASE</v>
          </cell>
          <cell r="J110">
            <v>3</v>
          </cell>
          <cell r="L110">
            <v>10</v>
          </cell>
          <cell r="M110">
            <v>275</v>
          </cell>
        </row>
        <row r="111">
          <cell r="E111">
            <v>309006</v>
          </cell>
          <cell r="F111" t="str">
            <v>Growatt APX 5.0P BMS (98020-P1)</v>
          </cell>
          <cell r="G111">
            <v>55</v>
          </cell>
          <cell r="I111" t="str">
            <v>BMS</v>
          </cell>
          <cell r="J111">
            <v>3</v>
          </cell>
          <cell r="L111">
            <v>10</v>
          </cell>
          <cell r="M111">
            <v>180</v>
          </cell>
        </row>
        <row r="112">
          <cell r="E112">
            <v>509014</v>
          </cell>
          <cell r="F112" t="str">
            <v>Growatt APX 5.0P Battery Base</v>
          </cell>
          <cell r="G112">
            <v>174</v>
          </cell>
          <cell r="I112" t="str">
            <v>Battery HV</v>
          </cell>
          <cell r="J112">
            <v>3</v>
          </cell>
          <cell r="L112">
            <v>2</v>
          </cell>
          <cell r="M112">
            <v>30</v>
          </cell>
        </row>
        <row r="113">
          <cell r="E113">
            <v>509035</v>
          </cell>
          <cell r="F113" t="str">
            <v>Growatt APX 5.0P Paraller cable</v>
          </cell>
          <cell r="G113">
            <v>210</v>
          </cell>
          <cell r="I113" t="str">
            <v>Battery HV</v>
          </cell>
          <cell r="J113">
            <v>3</v>
          </cell>
          <cell r="L113">
            <v>2</v>
          </cell>
          <cell r="M113">
            <v>44</v>
          </cell>
        </row>
        <row r="114">
          <cell r="E114">
            <v>509036</v>
          </cell>
          <cell r="F114" t="str">
            <v>Growatt APX Cascading Communication Cable</v>
          </cell>
          <cell r="G114">
            <v>104</v>
          </cell>
          <cell r="I114" t="str">
            <v>Battery HV</v>
          </cell>
          <cell r="J114">
            <v>3</v>
          </cell>
          <cell r="L114">
            <v>2</v>
          </cell>
          <cell r="M114">
            <v>17</v>
          </cell>
        </row>
        <row r="115">
          <cell r="E115">
            <v>509027</v>
          </cell>
          <cell r="F115" t="str">
            <v>Growatt APX14.3P-B1 Battery cable / Extended 4,5m</v>
          </cell>
          <cell r="G115">
            <v>28</v>
          </cell>
          <cell r="I115" t="str">
            <v>Battery HV</v>
          </cell>
          <cell r="M115">
            <v>158</v>
          </cell>
        </row>
        <row r="116">
          <cell r="E116">
            <v>509102</v>
          </cell>
          <cell r="F116" t="str">
            <v>Growatt SYN-100-XH-30</v>
          </cell>
          <cell r="G116">
            <v>118</v>
          </cell>
          <cell r="I116" t="str">
            <v>Backup box for MID 15-30KTL3-XH</v>
          </cell>
          <cell r="J116">
            <v>3</v>
          </cell>
          <cell r="L116">
            <v>2</v>
          </cell>
          <cell r="M116">
            <v>283</v>
          </cell>
        </row>
        <row r="117">
          <cell r="E117">
            <v>209300</v>
          </cell>
          <cell r="F117" t="str">
            <v>Growatt WIT 30K-XHU</v>
          </cell>
          <cell r="G117">
            <v>0</v>
          </cell>
          <cell r="I117" t="str">
            <v>Commercial hybrid inverters</v>
          </cell>
          <cell r="J117">
            <v>3</v>
          </cell>
          <cell r="L117">
            <v>10</v>
          </cell>
          <cell r="M117">
            <v>2440</v>
          </cell>
        </row>
        <row r="118">
          <cell r="E118">
            <v>209401</v>
          </cell>
          <cell r="F118" t="str">
            <v>Growatt WIT 40K-XHU</v>
          </cell>
          <cell r="G118">
            <v>0</v>
          </cell>
          <cell r="I118" t="str">
            <v>Commercial hybrid inverters</v>
          </cell>
          <cell r="J118">
            <v>3</v>
          </cell>
          <cell r="L118">
            <v>10</v>
          </cell>
          <cell r="M118">
            <v>2574</v>
          </cell>
        </row>
        <row r="119">
          <cell r="E119">
            <v>209505</v>
          </cell>
          <cell r="F119" t="str">
            <v>Growatt WIT 50K-XHU</v>
          </cell>
          <cell r="G119">
            <v>0</v>
          </cell>
          <cell r="I119" t="str">
            <v>Commercial hybrid inverters</v>
          </cell>
          <cell r="J119">
            <v>3</v>
          </cell>
          <cell r="L119">
            <v>10</v>
          </cell>
          <cell r="M119">
            <v>2707</v>
          </cell>
        </row>
        <row r="120">
          <cell r="E120">
            <v>209504</v>
          </cell>
          <cell r="F120" t="str">
            <v>Growatt WIT 50K-HU</v>
          </cell>
          <cell r="G120">
            <v>18</v>
          </cell>
          <cell r="H120">
            <v>50</v>
          </cell>
          <cell r="I120" t="str">
            <v>Commercial hybrid inverters</v>
          </cell>
          <cell r="J120">
            <v>3</v>
          </cell>
          <cell r="L120">
            <v>10</v>
          </cell>
          <cell r="M120">
            <v>4800</v>
          </cell>
        </row>
        <row r="121">
          <cell r="E121">
            <v>209751</v>
          </cell>
          <cell r="F121" t="str">
            <v>Growatt WIT 75K-HU</v>
          </cell>
          <cell r="G121">
            <v>7</v>
          </cell>
          <cell r="H121">
            <v>75</v>
          </cell>
          <cell r="I121" t="str">
            <v>Commercial hybrid inverters</v>
          </cell>
          <cell r="J121">
            <v>3</v>
          </cell>
          <cell r="L121">
            <v>10</v>
          </cell>
          <cell r="M121">
            <v>5589</v>
          </cell>
        </row>
        <row r="122">
          <cell r="E122">
            <v>209016</v>
          </cell>
          <cell r="F122" t="str">
            <v>Growatt WIT 100K-HU</v>
          </cell>
          <cell r="G122">
            <v>12</v>
          </cell>
          <cell r="H122">
            <v>100</v>
          </cell>
          <cell r="I122" t="str">
            <v>Commercial hybrid inverters</v>
          </cell>
          <cell r="J122">
            <v>3</v>
          </cell>
          <cell r="L122">
            <v>10</v>
          </cell>
          <cell r="M122">
            <v>6140</v>
          </cell>
        </row>
        <row r="123">
          <cell r="E123">
            <v>209043</v>
          </cell>
          <cell r="F123" t="str">
            <v>Growatt SET WIT 30K-XHU, 60kWh baterie</v>
          </cell>
          <cell r="G123">
            <v>0</v>
          </cell>
          <cell r="H123">
            <v>30</v>
          </cell>
          <cell r="I123" t="str">
            <v>Commercial hybrid inverters</v>
          </cell>
          <cell r="J123">
            <v>3</v>
          </cell>
          <cell r="L123">
            <v>10</v>
          </cell>
          <cell r="M123"/>
        </row>
        <row r="124">
          <cell r="E124">
            <v>209044</v>
          </cell>
          <cell r="F124" t="str">
            <v>Growatt SET WIT 40K-XHU, 80kWh baterie</v>
          </cell>
          <cell r="G124">
            <v>0</v>
          </cell>
          <cell r="H124">
            <v>40</v>
          </cell>
          <cell r="I124" t="str">
            <v>Commercial hybrid inverters</v>
          </cell>
          <cell r="J124">
            <v>3</v>
          </cell>
          <cell r="L124">
            <v>10</v>
          </cell>
          <cell r="M124"/>
        </row>
        <row r="125">
          <cell r="E125">
            <v>209045</v>
          </cell>
          <cell r="F125" t="str">
            <v>Growatt SET WIT 50K-XHU, 100kWh baterie</v>
          </cell>
          <cell r="G125" t="e">
            <v>#N/A</v>
          </cell>
          <cell r="H125">
            <v>50</v>
          </cell>
          <cell r="I125" t="str">
            <v>Commercial hybrid inverters</v>
          </cell>
          <cell r="J125">
            <v>3</v>
          </cell>
          <cell r="L125">
            <v>10</v>
          </cell>
          <cell r="M125"/>
        </row>
        <row r="126">
          <cell r="E126">
            <v>209026</v>
          </cell>
          <cell r="F126" t="str">
            <v>Growatt SET WIT 50K-HU, 71,7kWh baterie</v>
          </cell>
          <cell r="G126">
            <v>0</v>
          </cell>
          <cell r="H126">
            <v>50</v>
          </cell>
          <cell r="I126" t="str">
            <v>WIT 50KTL3-HU, 5x APX 14.3P-B1, 1x 100083-P1-EU, 1x APX 14.3P-B1 Battery Base, APX14.3P-B1 Battery cable, 1x TPM-CT-E-EU (600/5A), 1x Growatt ShineWiLan-X2</v>
          </cell>
          <cell r="J126">
            <v>3</v>
          </cell>
          <cell r="L126">
            <v>10</v>
          </cell>
          <cell r="M126"/>
        </row>
        <row r="127">
          <cell r="E127">
            <v>209041</v>
          </cell>
          <cell r="F127" t="str">
            <v>Growatt SET WIT 50K-HU, 100,3kWh baterie</v>
          </cell>
          <cell r="G127">
            <v>0</v>
          </cell>
          <cell r="H127">
            <v>50</v>
          </cell>
          <cell r="I127" t="str">
            <v>WIT 50KTL3-HU, 7x APX 14.3P-B1, 1x 100083-P1-EU, 2x APX 14.3P-B1 Battery Base, APX14.3P-B1 Battery cable, 1x APX14.3P-B1 Series cable, 1x TPM-CT-E-EU (600/5A), 1x Growatt ShineWiLan-X2</v>
          </cell>
          <cell r="J127">
            <v>3</v>
          </cell>
          <cell r="L127">
            <v>10</v>
          </cell>
          <cell r="M127"/>
        </row>
        <row r="128">
          <cell r="E128">
            <v>209025</v>
          </cell>
          <cell r="F128" t="str">
            <v>Growatt SET WIT 75K-HU, 71,7kWh baterie</v>
          </cell>
          <cell r="G128">
            <v>0</v>
          </cell>
          <cell r="H128">
            <v>75</v>
          </cell>
          <cell r="I128" t="str">
            <v>WIT 75KTL3-HU, 5x APX 14.3P-B1, 1x 100083-P1-EU, 1x APX 14.3P-B1 Battery Base, APX14.3P-B1 Battery cable, 1x TPM-CT-E-EU (600/5A), 1x Growatt ShineWiLan-X2</v>
          </cell>
          <cell r="J128">
            <v>3</v>
          </cell>
          <cell r="L128">
            <v>10</v>
          </cell>
          <cell r="M128"/>
        </row>
        <row r="129">
          <cell r="E129">
            <v>209024</v>
          </cell>
          <cell r="F129" t="str">
            <v>Growatt SET WIT 100K-HU, 128,7kWh baterie</v>
          </cell>
          <cell r="G129">
            <v>0</v>
          </cell>
          <cell r="H129">
            <v>100</v>
          </cell>
          <cell r="I129" t="str">
            <v>WIT 100KTL3-HU, 9x APX 14.3P-B1, 1x APX 1000140-C1, 2x APX 14.3P-B1 Battery Base, APX14.3P-B1 Battery cable, 1x APX14.3P-B1 Series cable, 1x TPM-CT-E-EU (600/5A), 1x Growatt ShineWiLan-X2</v>
          </cell>
          <cell r="J129">
            <v>3</v>
          </cell>
          <cell r="L129">
            <v>10</v>
          </cell>
          <cell r="M129"/>
        </row>
        <row r="130">
          <cell r="E130">
            <v>309141</v>
          </cell>
          <cell r="F130" t="str">
            <v>Growatt APX 14.3P-B1</v>
          </cell>
          <cell r="G130">
            <v>71</v>
          </cell>
          <cell r="H130">
            <v>15</v>
          </cell>
          <cell r="I130" t="str">
            <v>Battery HV</v>
          </cell>
          <cell r="J130">
            <v>3</v>
          </cell>
          <cell r="L130">
            <v>10</v>
          </cell>
          <cell r="M130">
            <v>2335</v>
          </cell>
        </row>
        <row r="131">
          <cell r="E131">
            <v>309004</v>
          </cell>
          <cell r="F131" t="str">
            <v>Growatt APX 14.3P BMS (HVC100140-C1) 129-200kWh</v>
          </cell>
          <cell r="G131">
            <v>16</v>
          </cell>
          <cell r="I131" t="str">
            <v>BMS</v>
          </cell>
          <cell r="J131">
            <v>3</v>
          </cell>
          <cell r="L131">
            <v>10</v>
          </cell>
          <cell r="M131">
            <v>1121</v>
          </cell>
        </row>
        <row r="132">
          <cell r="E132">
            <v>309005</v>
          </cell>
          <cell r="F132" t="str">
            <v>Growatt APX 14.3P BMS (100083-P1-EU) 71-114kWh</v>
          </cell>
          <cell r="G132">
            <v>14</v>
          </cell>
          <cell r="I132" t="str">
            <v>BMS</v>
          </cell>
          <cell r="J132">
            <v>3</v>
          </cell>
          <cell r="L132">
            <v>10</v>
          </cell>
          <cell r="M132">
            <v>1354</v>
          </cell>
        </row>
        <row r="133">
          <cell r="E133">
            <v>509025</v>
          </cell>
          <cell r="F133" t="str">
            <v>Growatt APX14.3P-B1 Battery cable</v>
          </cell>
          <cell r="G133">
            <v>20</v>
          </cell>
          <cell r="I133" t="str">
            <v>Battery HV</v>
          </cell>
          <cell r="J133">
            <v>3</v>
          </cell>
          <cell r="L133">
            <v>2</v>
          </cell>
          <cell r="M133">
            <v>163</v>
          </cell>
        </row>
        <row r="134">
          <cell r="E134">
            <v>509016</v>
          </cell>
          <cell r="F134" t="str">
            <v>Growatt APX 14.3P-B1 Battery Base</v>
          </cell>
          <cell r="G134">
            <v>39</v>
          </cell>
          <cell r="I134" t="str">
            <v>Battery HV</v>
          </cell>
          <cell r="J134">
            <v>3</v>
          </cell>
          <cell r="L134">
            <v>2</v>
          </cell>
          <cell r="M134">
            <v>175</v>
          </cell>
        </row>
        <row r="135">
          <cell r="E135">
            <v>509026</v>
          </cell>
          <cell r="F135" t="str">
            <v>Growatt APX14.3P-B1 Series cable</v>
          </cell>
          <cell r="G135">
            <v>30</v>
          </cell>
          <cell r="I135" t="str">
            <v>Battery HV</v>
          </cell>
          <cell r="J135">
            <v>3</v>
          </cell>
          <cell r="L135">
            <v>2</v>
          </cell>
          <cell r="M135">
            <v>84</v>
          </cell>
        </row>
        <row r="136">
          <cell r="E136">
            <v>309055</v>
          </cell>
          <cell r="F136" t="str">
            <v>Growatt AXE 5.0H-E1 EU</v>
          </cell>
          <cell r="G136">
            <v>0</v>
          </cell>
          <cell r="I136" t="str">
            <v>Battery system HV for WIT XHU</v>
          </cell>
          <cell r="J136">
            <v>3</v>
          </cell>
          <cell r="L136">
            <v>10</v>
          </cell>
          <cell r="M136">
            <v>590</v>
          </cell>
        </row>
        <row r="137">
          <cell r="E137">
            <v>309008</v>
          </cell>
          <cell r="F137" t="str">
            <v>Growatt AXE 1000100-C1 EU BMS</v>
          </cell>
          <cell r="G137">
            <v>0</v>
          </cell>
          <cell r="I137" t="str">
            <v>BMS for commercial AXE battery, HV for WIT XHU</v>
          </cell>
          <cell r="J137">
            <v>3</v>
          </cell>
          <cell r="L137">
            <v>10</v>
          </cell>
          <cell r="M137">
            <v>525</v>
          </cell>
        </row>
        <row r="138">
          <cell r="E138">
            <v>509083</v>
          </cell>
          <cell r="F138" t="str">
            <v>Growatt AXE 60.0H-1HT-S1 outdoor cabinet</v>
          </cell>
          <cell r="G138">
            <v>0</v>
          </cell>
          <cell r="I138" t="str">
            <v>Outdoor cabinet for AXE battery</v>
          </cell>
          <cell r="J138">
            <v>3</v>
          </cell>
          <cell r="L138">
            <v>5</v>
          </cell>
          <cell r="M138">
            <v>9600</v>
          </cell>
        </row>
        <row r="139">
          <cell r="E139">
            <v>509122</v>
          </cell>
          <cell r="F139" t="str">
            <v>Growatt WIT-XHU Battery Terminal Junction Box</v>
          </cell>
          <cell r="G139">
            <v>0</v>
          </cell>
          <cell r="I139" t="str">
            <v>Junction box for WIT XHU</v>
          </cell>
          <cell r="J139">
            <v>3</v>
          </cell>
          <cell r="L139">
            <v>1</v>
          </cell>
          <cell r="M139">
            <v>108</v>
          </cell>
        </row>
        <row r="140">
          <cell r="E140">
            <v>509092</v>
          </cell>
          <cell r="F140" t="str">
            <v>Growatt AXE 40H-E1 EU RACK</v>
          </cell>
          <cell r="G140">
            <v>0</v>
          </cell>
          <cell r="I140" t="str">
            <v>Rack for AXE battery</v>
          </cell>
          <cell r="J140">
            <v>3</v>
          </cell>
          <cell r="L140">
            <v>1</v>
          </cell>
          <cell r="M140">
            <v>185</v>
          </cell>
        </row>
        <row r="141">
          <cell r="E141">
            <v>509112</v>
          </cell>
          <cell r="F141" t="str">
            <v>Growatt AXE 60H-E1 EU RACK</v>
          </cell>
          <cell r="G141">
            <v>0</v>
          </cell>
          <cell r="I141" t="str">
            <v>Rack for AXE battery</v>
          </cell>
          <cell r="J141">
            <v>3</v>
          </cell>
          <cell r="L141">
            <v>1</v>
          </cell>
          <cell r="M141">
            <v>195</v>
          </cell>
        </row>
        <row r="142">
          <cell r="E142">
            <v>509050</v>
          </cell>
          <cell r="F142" t="str">
            <v>Growatt SEM -E (Smart Energy Manager) 50kW</v>
          </cell>
          <cell r="G142">
            <v>15</v>
          </cell>
          <cell r="I142" t="str">
            <v>Smart Energy Manager - 50 kW</v>
          </cell>
          <cell r="J142">
            <v>3</v>
          </cell>
          <cell r="L142">
            <v>2</v>
          </cell>
          <cell r="M142">
            <v>300</v>
          </cell>
        </row>
        <row r="143">
          <cell r="E143">
            <v>509030</v>
          </cell>
          <cell r="F143" t="str">
            <v>Growatt SEM (Smart Energy Manager) 100kW</v>
          </cell>
          <cell r="G143">
            <v>13</v>
          </cell>
          <cell r="I143" t="str">
            <v>Smart Energy Manager - 100 kW</v>
          </cell>
          <cell r="J143">
            <v>3</v>
          </cell>
          <cell r="L143">
            <v>2</v>
          </cell>
          <cell r="M143">
            <v>400</v>
          </cell>
        </row>
        <row r="144">
          <cell r="E144">
            <v>509080</v>
          </cell>
          <cell r="F144" t="str">
            <v>Growatt SEM -E (Smart Energy Manager) 100kW</v>
          </cell>
          <cell r="G144">
            <v>3</v>
          </cell>
          <cell r="I144" t="str">
            <v>Smart Energy Manager - 100 kW</v>
          </cell>
          <cell r="J144">
            <v>3</v>
          </cell>
          <cell r="L144">
            <v>2</v>
          </cell>
          <cell r="M144">
            <v>400</v>
          </cell>
        </row>
        <row r="145">
          <cell r="E145">
            <v>509060</v>
          </cell>
          <cell r="F145" t="str">
            <v>Growatt SEM (Smart Energy Manager) 300kW</v>
          </cell>
          <cell r="G145">
            <v>2</v>
          </cell>
          <cell r="I145" t="str">
            <v>Smart Energy Manager - 300 kW</v>
          </cell>
          <cell r="J145">
            <v>3</v>
          </cell>
          <cell r="L145">
            <v>2</v>
          </cell>
          <cell r="M145">
            <v>500</v>
          </cell>
        </row>
        <row r="146">
          <cell r="E146">
            <v>509149</v>
          </cell>
          <cell r="F146" t="str">
            <v>Growatt SEM-XA-RM-EU new version</v>
          </cell>
          <cell r="G146">
            <v>44</v>
          </cell>
          <cell r="I146" t="str">
            <v>Smart Energy Manager</v>
          </cell>
          <cell r="J146">
            <v>3</v>
          </cell>
          <cell r="L146">
            <v>2</v>
          </cell>
          <cell r="M146">
            <v>344</v>
          </cell>
        </row>
        <row r="147">
          <cell r="E147">
            <v>509100</v>
          </cell>
          <cell r="F147" t="str">
            <v>Growatt SET SEM-X 100kW, pouze monitoring</v>
          </cell>
          <cell r="G147">
            <v>0</v>
          </cell>
          <cell r="I147" t="str">
            <v>ShineMaster-X, TPM-CT-G(250A) (100KW)</v>
          </cell>
          <cell r="J147"/>
          <cell r="L147">
            <v>2</v>
          </cell>
          <cell r="M147"/>
        </row>
        <row r="148">
          <cell r="E148">
            <v>509160</v>
          </cell>
          <cell r="F148" t="str">
            <v>Growatt SET SEM-X 100kW, paralerní zapojení</v>
          </cell>
          <cell r="G148">
            <v>0</v>
          </cell>
          <cell r="I148" t="str">
            <v>ShineMaster-X, Growatt TPM-CT-E-EU (250/5A) (100KW)</v>
          </cell>
          <cell r="J148"/>
          <cell r="L148">
            <v>2</v>
          </cell>
          <cell r="M148"/>
        </row>
        <row r="149">
          <cell r="E149">
            <v>509170</v>
          </cell>
          <cell r="F149" t="str">
            <v>Growatt SET SEM-X 100kW, paralerní zapojení, SEM-X box verze</v>
          </cell>
          <cell r="G149">
            <v>0</v>
          </cell>
          <cell r="I149" t="str">
            <v>SEM-XA-RM-EU, ACREL250A/5A CT 3-in-1  (100KW)</v>
          </cell>
          <cell r="J149"/>
          <cell r="L149">
            <v>2</v>
          </cell>
          <cell r="M149"/>
        </row>
        <row r="150">
          <cell r="E150">
            <v>509110</v>
          </cell>
          <cell r="F150" t="str">
            <v>Growatt SET SEM-X 300kW</v>
          </cell>
          <cell r="G150">
            <v>0</v>
          </cell>
          <cell r="I150" t="str">
            <v>SEM-XA-RM-EU, ACREL600A/5A CT 3-in-1 (300KW)</v>
          </cell>
          <cell r="J150"/>
          <cell r="L150">
            <v>2</v>
          </cell>
          <cell r="M150"/>
        </row>
        <row r="151">
          <cell r="E151">
            <v>509120</v>
          </cell>
          <cell r="F151" t="str">
            <v>Growatt SET SEM-X 600kW</v>
          </cell>
          <cell r="G151">
            <v>0</v>
          </cell>
          <cell r="I151" t="str">
            <v>SEM-XA-RM-EU, ACREL1200A/5A CT 3-in-1 (600KW)</v>
          </cell>
          <cell r="J151"/>
          <cell r="L151">
            <v>2</v>
          </cell>
          <cell r="M151"/>
        </row>
        <row r="152">
          <cell r="E152">
            <v>509130</v>
          </cell>
          <cell r="F152" t="str">
            <v>Growatt SET SEM-X 1MW</v>
          </cell>
          <cell r="G152">
            <v>0</v>
          </cell>
          <cell r="I152" t="str">
            <v>Smart Energy Manager</v>
          </cell>
          <cell r="L152">
            <v>2</v>
          </cell>
          <cell r="M152"/>
        </row>
        <row r="153">
          <cell r="E153">
            <v>709072</v>
          </cell>
          <cell r="F153" t="str">
            <v>Growatt THOR 07AS-P-V1</v>
          </cell>
          <cell r="G153">
            <v>51</v>
          </cell>
          <cell r="H153">
            <v>7</v>
          </cell>
          <cell r="I153" t="str">
            <v>AC EV charger - WIFI,RFID*1 Card,5m Cable)</v>
          </cell>
          <cell r="J153">
            <v>1</v>
          </cell>
          <cell r="L153">
            <v>3</v>
          </cell>
          <cell r="M153">
            <v>351</v>
          </cell>
        </row>
        <row r="154">
          <cell r="E154">
            <v>709113</v>
          </cell>
          <cell r="F154" t="str">
            <v>Growatt THOR 11AS-P-V1</v>
          </cell>
          <cell r="G154">
            <v>28</v>
          </cell>
          <cell r="H154">
            <v>11</v>
          </cell>
          <cell r="I154" t="str">
            <v>AC V charger - (WIFI,LCD,RFID*1 Card,5m Cable)</v>
          </cell>
          <cell r="J154">
            <v>3</v>
          </cell>
          <cell r="L154">
            <v>3</v>
          </cell>
          <cell r="M154">
            <v>475</v>
          </cell>
        </row>
        <row r="155">
          <cell r="E155">
            <v>709112</v>
          </cell>
          <cell r="F155" t="str">
            <v>Growatt THOR 11AS-S</v>
          </cell>
          <cell r="G155">
            <v>4</v>
          </cell>
          <cell r="H155">
            <v>11</v>
          </cell>
          <cell r="I155" t="str">
            <v>AC EV charger - (WIFI,LCD,RFID*1 Card, Socket)</v>
          </cell>
          <cell r="J155">
            <v>3</v>
          </cell>
          <cell r="L155">
            <v>3</v>
          </cell>
          <cell r="M155">
            <v>496</v>
          </cell>
        </row>
        <row r="156">
          <cell r="E156">
            <v>709111</v>
          </cell>
          <cell r="F156" t="str">
            <v>Growatt THOR 11AS-P</v>
          </cell>
          <cell r="G156">
            <v>6</v>
          </cell>
          <cell r="H156">
            <v>11</v>
          </cell>
          <cell r="I156" t="str">
            <v>AC EV charger - (WIFI,LCD,RFID*1 Card,5m Socket)</v>
          </cell>
          <cell r="J156">
            <v>3</v>
          </cell>
          <cell r="M156">
            <v>390</v>
          </cell>
        </row>
        <row r="157">
          <cell r="E157">
            <v>709221</v>
          </cell>
          <cell r="F157" t="str">
            <v>Growatt THOR 22AS-P</v>
          </cell>
          <cell r="G157">
            <v>12</v>
          </cell>
          <cell r="H157">
            <v>22</v>
          </cell>
          <cell r="I157" t="str">
            <v>AC EV charger -  (WIFI,LCD,RFID*1 Card,5m Cable)</v>
          </cell>
          <cell r="J157">
            <v>3</v>
          </cell>
          <cell r="L157">
            <v>3</v>
          </cell>
          <cell r="M157">
            <v>511</v>
          </cell>
        </row>
        <row r="158">
          <cell r="E158">
            <v>709224</v>
          </cell>
          <cell r="F158" t="str">
            <v>Growatt THOR 22AS-P-V1</v>
          </cell>
          <cell r="G158">
            <v>26</v>
          </cell>
          <cell r="H158"/>
          <cell r="I158" t="str">
            <v>AC EV charger -  (WIFI,LCD,RFID*1 Card,5m Cable)</v>
          </cell>
          <cell r="J158"/>
          <cell r="L158">
            <v>3</v>
          </cell>
          <cell r="M158">
            <v>488</v>
          </cell>
        </row>
        <row r="159">
          <cell r="E159">
            <v>709401</v>
          </cell>
          <cell r="F159" t="str">
            <v>Growatt THOR 40DS-P (Wifi)</v>
          </cell>
          <cell r="G159">
            <v>12</v>
          </cell>
          <cell r="H159">
            <v>40</v>
          </cell>
          <cell r="I159" t="str">
            <v>DC EV charger -  (WIFI,LCD,RFID*1 Card,5m Socket)</v>
          </cell>
          <cell r="J159"/>
          <cell r="L159">
            <v>3</v>
          </cell>
          <cell r="M159">
            <v>4022</v>
          </cell>
        </row>
        <row r="160">
          <cell r="E160">
            <v>509040</v>
          </cell>
          <cell r="F160" t="str">
            <v>Growatt RFID Card</v>
          </cell>
          <cell r="G160">
            <v>114</v>
          </cell>
          <cell r="H160"/>
          <cell r="I160" t="str">
            <v>Card for THOR chargers</v>
          </cell>
          <cell r="J160"/>
          <cell r="L160">
            <v>1</v>
          </cell>
          <cell r="M160">
            <v>10</v>
          </cell>
        </row>
        <row r="161">
          <cell r="E161">
            <v>109100</v>
          </cell>
          <cell r="F161" t="str">
            <v>FV panel Growatt portable 100W</v>
          </cell>
          <cell r="G161">
            <v>17</v>
          </cell>
          <cell r="H161">
            <v>100</v>
          </cell>
          <cell r="I161" t="str">
            <v>Solar pannel</v>
          </cell>
          <cell r="J161" t="str">
            <v>-</v>
          </cell>
          <cell r="L161">
            <v>2</v>
          </cell>
          <cell r="M161">
            <v>151</v>
          </cell>
        </row>
        <row r="162">
          <cell r="E162">
            <v>109200</v>
          </cell>
          <cell r="F162" t="str">
            <v>FV panel Growatt portable 200W</v>
          </cell>
          <cell r="G162">
            <v>5</v>
          </cell>
          <cell r="H162">
            <v>200</v>
          </cell>
          <cell r="I162" t="str">
            <v>Solar pannel</v>
          </cell>
          <cell r="J162" t="str">
            <v>-</v>
          </cell>
          <cell r="L162">
            <v>2</v>
          </cell>
          <cell r="M162">
            <v>301</v>
          </cell>
        </row>
        <row r="163">
          <cell r="E163">
            <v>309022</v>
          </cell>
          <cell r="F163" t="str">
            <v>Growatt INFINITY 2000 PRO</v>
          </cell>
          <cell r="G163">
            <v>69</v>
          </cell>
          <cell r="I163" t="str">
            <v>Portable power station</v>
          </cell>
          <cell r="J163" t="str">
            <v>-</v>
          </cell>
          <cell r="L163">
            <v>3</v>
          </cell>
          <cell r="M163">
            <v>459</v>
          </cell>
        </row>
        <row r="164">
          <cell r="E164">
            <v>309020</v>
          </cell>
          <cell r="F164" t="str">
            <v>Growatt Noah 2000</v>
          </cell>
          <cell r="G164">
            <v>196</v>
          </cell>
          <cell r="I164" t="str">
            <v>Battery for balkony inverter NEO</v>
          </cell>
          <cell r="J164"/>
          <cell r="L164">
            <v>10</v>
          </cell>
          <cell r="M164">
            <v>388.3</v>
          </cell>
        </row>
        <row r="165">
          <cell r="E165">
            <v>309024</v>
          </cell>
          <cell r="F165" t="str">
            <v>Growatt NEXA 2000</v>
          </cell>
          <cell r="G165">
            <v>10</v>
          </cell>
          <cell r="I165" t="str">
            <v>Battery and inverter for balkon</v>
          </cell>
          <cell r="J165"/>
          <cell r="M165">
            <v>608</v>
          </cell>
        </row>
        <row r="166">
          <cell r="E166">
            <v>509010</v>
          </cell>
          <cell r="F166" t="str">
            <v>Growatt Groboost</v>
          </cell>
          <cell r="G166">
            <v>95</v>
          </cell>
          <cell r="I166" t="str">
            <v>Groboost</v>
          </cell>
          <cell r="J166" t="str">
            <v>-</v>
          </cell>
          <cell r="L166">
            <v>2</v>
          </cell>
          <cell r="M166">
            <v>145</v>
          </cell>
        </row>
        <row r="167">
          <cell r="E167">
            <v>509081</v>
          </cell>
          <cell r="F167" t="str">
            <v>Growatt Shinemaster</v>
          </cell>
          <cell r="G167">
            <v>4</v>
          </cell>
          <cell r="I167" t="str">
            <v>Dataloger for multi-device system</v>
          </cell>
          <cell r="J167" t="str">
            <v>-</v>
          </cell>
          <cell r="L167">
            <v>2</v>
          </cell>
          <cell r="M167">
            <v>200</v>
          </cell>
        </row>
        <row r="168">
          <cell r="E168">
            <v>509211</v>
          </cell>
          <cell r="F168" t="str">
            <v>Growatt ShineMaster-X</v>
          </cell>
          <cell r="G168">
            <v>9</v>
          </cell>
          <cell r="I168" t="str">
            <v>Dataloger for multi-device system</v>
          </cell>
          <cell r="J168" t="str">
            <v>-</v>
          </cell>
          <cell r="L168">
            <v>2</v>
          </cell>
          <cell r="M168">
            <v>305</v>
          </cell>
        </row>
        <row r="169">
          <cell r="E169">
            <v>509071</v>
          </cell>
          <cell r="F169" t="str">
            <v>Growatt Shine Link-X</v>
          </cell>
          <cell r="G169">
            <v>323</v>
          </cell>
          <cell r="I169" t="str">
            <v>Shine Link-X</v>
          </cell>
          <cell r="J169" t="str">
            <v>-</v>
          </cell>
          <cell r="L169">
            <v>2</v>
          </cell>
          <cell r="M169">
            <v>9</v>
          </cell>
        </row>
        <row r="170">
          <cell r="E170">
            <v>509011</v>
          </cell>
          <cell r="F170" t="str">
            <v>Growatt Shine Wifi-X</v>
          </cell>
          <cell r="G170">
            <v>318</v>
          </cell>
          <cell r="I170" t="str">
            <v>Accesories</v>
          </cell>
          <cell r="L170">
            <v>2</v>
          </cell>
          <cell r="M170">
            <v>10.5</v>
          </cell>
        </row>
        <row r="171">
          <cell r="E171">
            <v>509131</v>
          </cell>
          <cell r="F171" t="str">
            <v>Growatt Shine Wifi-F</v>
          </cell>
          <cell r="G171">
            <v>5</v>
          </cell>
          <cell r="I171" t="str">
            <v>Accesories</v>
          </cell>
          <cell r="L171">
            <v>2</v>
          </cell>
          <cell r="M171">
            <v>16</v>
          </cell>
        </row>
        <row r="172">
          <cell r="E172">
            <v>509041</v>
          </cell>
          <cell r="F172" t="str">
            <v>Growatt USB-Wifi</v>
          </cell>
          <cell r="G172">
            <v>75</v>
          </cell>
          <cell r="I172" t="str">
            <v>Accesories</v>
          </cell>
          <cell r="L172">
            <v>2</v>
          </cell>
          <cell r="M172">
            <v>25.74</v>
          </cell>
        </row>
        <row r="173">
          <cell r="E173">
            <v>509021</v>
          </cell>
          <cell r="F173" t="str">
            <v>Growatt Shine Lan-X</v>
          </cell>
          <cell r="G173">
            <v>173</v>
          </cell>
          <cell r="I173" t="str">
            <v>Accesories</v>
          </cell>
          <cell r="L173">
            <v>2</v>
          </cell>
          <cell r="M173">
            <v>10</v>
          </cell>
        </row>
        <row r="174">
          <cell r="E174">
            <v>509151</v>
          </cell>
          <cell r="F174" t="str">
            <v>Growatt Shine4G-X</v>
          </cell>
          <cell r="G174">
            <v>9</v>
          </cell>
          <cell r="I174" t="str">
            <v>Accesories</v>
          </cell>
          <cell r="L174">
            <v>2</v>
          </cell>
          <cell r="M174">
            <v>42</v>
          </cell>
        </row>
        <row r="175">
          <cell r="E175">
            <v>509161</v>
          </cell>
          <cell r="F175" t="str">
            <v>Growatt ShineWiLan-X2</v>
          </cell>
          <cell r="G175">
            <v>407</v>
          </cell>
          <cell r="I175" t="str">
            <v>Accesories</v>
          </cell>
          <cell r="L175">
            <v>2</v>
          </cell>
          <cell r="M175">
            <v>21</v>
          </cell>
        </row>
        <row r="176">
          <cell r="E176">
            <v>509150</v>
          </cell>
          <cell r="F176" t="str">
            <v>Growatt SET Groboost + ShineLinkX</v>
          </cell>
          <cell r="G176">
            <v>0</v>
          </cell>
          <cell r="I176" t="str">
            <v>1pcs Groboost, 1 pcs ShineLinkX</v>
          </cell>
          <cell r="L176">
            <v>2</v>
          </cell>
          <cell r="M176">
            <v>154</v>
          </cell>
        </row>
        <row r="177">
          <cell r="E177">
            <v>509601</v>
          </cell>
          <cell r="F177" t="str">
            <v>Growatt AC MOUNT POLE</v>
          </cell>
          <cell r="G177">
            <v>112</v>
          </cell>
          <cell r="I177" t="str">
            <v>Mount pole for Thor AC EV chargers</v>
          </cell>
          <cell r="J177" t="str">
            <v>-</v>
          </cell>
          <cell r="L177">
            <v>2</v>
          </cell>
          <cell r="M177">
            <v>50</v>
          </cell>
        </row>
        <row r="178">
          <cell r="E178">
            <v>509037</v>
          </cell>
          <cell r="F178" t="str">
            <v>Growatt power cord for NEO (EU 5m)</v>
          </cell>
          <cell r="G178">
            <v>1</v>
          </cell>
          <cell r="I178" t="str">
            <v>Power cord for NEO 800M-X</v>
          </cell>
          <cell r="J178"/>
          <cell r="L178">
            <v>1</v>
          </cell>
          <cell r="M178">
            <v>9</v>
          </cell>
        </row>
        <row r="179">
          <cell r="E179">
            <v>509051</v>
          </cell>
          <cell r="F179" t="str">
            <v>Growatt SPM-E</v>
          </cell>
          <cell r="G179">
            <v>14</v>
          </cell>
          <cell r="I179" t="str">
            <v>Energy meter - Single Phase</v>
          </cell>
          <cell r="J179">
            <v>1</v>
          </cell>
          <cell r="L179">
            <v>2</v>
          </cell>
          <cell r="M179">
            <v>80</v>
          </cell>
        </row>
        <row r="180">
          <cell r="E180">
            <v>509201</v>
          </cell>
          <cell r="F180" t="str">
            <v>Growatt SPM-C</v>
          </cell>
          <cell r="G180">
            <v>69</v>
          </cell>
          <cell r="I180" t="str">
            <v>Energy meter - Single Phase</v>
          </cell>
          <cell r="J180">
            <v>1</v>
          </cell>
          <cell r="L180">
            <v>2</v>
          </cell>
          <cell r="M180">
            <v>80</v>
          </cell>
        </row>
        <row r="181">
          <cell r="E181">
            <v>509031</v>
          </cell>
          <cell r="F181" t="str">
            <v>Growatt TPM-C Three Phase Meter CHNT</v>
          </cell>
          <cell r="G181">
            <v>302</v>
          </cell>
          <cell r="I181" t="str">
            <v>Energy meter Eastron- Three Phase</v>
          </cell>
          <cell r="J181">
            <v>3</v>
          </cell>
          <cell r="L181">
            <v>2</v>
          </cell>
          <cell r="M181">
            <v>110</v>
          </cell>
        </row>
        <row r="182">
          <cell r="E182">
            <v>509121</v>
          </cell>
          <cell r="F182" t="str">
            <v>Growatt TPM-E Three Phase Meter ETN</v>
          </cell>
          <cell r="G182">
            <v>14</v>
          </cell>
          <cell r="I182" t="str">
            <v>Energy meter Chint - Three Phase</v>
          </cell>
          <cell r="J182"/>
          <cell r="L182">
            <v>2</v>
          </cell>
          <cell r="M182">
            <v>110</v>
          </cell>
        </row>
        <row r="183">
          <cell r="E183">
            <v>509152</v>
          </cell>
          <cell r="F183" t="str">
            <v>Growatt SDM 630</v>
          </cell>
          <cell r="G183">
            <v>20</v>
          </cell>
          <cell r="I183" t="str">
            <v>Energy meter for WIT, without CT</v>
          </cell>
          <cell r="L183">
            <v>2</v>
          </cell>
          <cell r="M183">
            <v>65</v>
          </cell>
        </row>
        <row r="184">
          <cell r="E184">
            <v>509191</v>
          </cell>
          <cell r="F184" t="str">
            <v>Growatt SPM-CT-E</v>
          </cell>
          <cell r="G184">
            <v>39</v>
          </cell>
          <cell r="I184" t="str">
            <v>Energy meter with 1x100A CT</v>
          </cell>
          <cell r="J184">
            <v>1</v>
          </cell>
          <cell r="L184">
            <v>2</v>
          </cell>
          <cell r="M184">
            <v>100</v>
          </cell>
        </row>
        <row r="185">
          <cell r="E185">
            <v>509111</v>
          </cell>
          <cell r="F185" t="str">
            <v>Growatt TPM-CT-E(100A)</v>
          </cell>
          <cell r="G185">
            <v>14</v>
          </cell>
          <cell r="I185" t="str">
            <v>Energy meter with 3x100A CT</v>
          </cell>
          <cell r="J185">
            <v>3</v>
          </cell>
          <cell r="L185">
            <v>2</v>
          </cell>
          <cell r="M185">
            <v>155</v>
          </cell>
        </row>
        <row r="186">
          <cell r="E186">
            <v>509091</v>
          </cell>
          <cell r="F186" t="str">
            <v>Growatt TPM-CT-E(250A)</v>
          </cell>
          <cell r="G186">
            <v>33</v>
          </cell>
          <cell r="I186" t="str">
            <v>Energy meter with 3x250A CT</v>
          </cell>
          <cell r="J186">
            <v>3</v>
          </cell>
          <cell r="L186">
            <v>2</v>
          </cell>
          <cell r="M186">
            <v>205</v>
          </cell>
        </row>
        <row r="187">
          <cell r="E187">
            <v>509144</v>
          </cell>
          <cell r="F187" t="str">
            <v>Growatt TPM-CT-G(250A) (100KW)</v>
          </cell>
          <cell r="G187">
            <v>3</v>
          </cell>
          <cell r="I187" t="str">
            <v>Energy meter for SEM-X 100KW, MOD/MID inverters</v>
          </cell>
          <cell r="J187">
            <v>3</v>
          </cell>
          <cell r="L187">
            <v>2</v>
          </cell>
          <cell r="M187">
            <v>89</v>
          </cell>
        </row>
        <row r="188">
          <cell r="E188">
            <v>509141</v>
          </cell>
          <cell r="F188" t="str">
            <v>Growatt TPM-CT-E-EU (250/5A)</v>
          </cell>
          <cell r="G188">
            <v>3</v>
          </cell>
          <cell r="I188" t="str">
            <v>Energy meter for WIT inverters</v>
          </cell>
          <cell r="L188">
            <v>2</v>
          </cell>
          <cell r="M188">
            <v>174</v>
          </cell>
        </row>
        <row r="189">
          <cell r="E189">
            <v>509142</v>
          </cell>
          <cell r="F189" t="str">
            <v>Growatt TPM-CT-E-EU (600/5A)</v>
          </cell>
          <cell r="G189">
            <v>12</v>
          </cell>
          <cell r="I189" t="str">
            <v>Energy meter for WIT inverters</v>
          </cell>
          <cell r="L189">
            <v>2</v>
          </cell>
          <cell r="M189">
            <v>212</v>
          </cell>
        </row>
        <row r="190">
          <cell r="E190">
            <v>509147</v>
          </cell>
          <cell r="F190" t="str">
            <v>Growatt ACREL250A/5A CT 3-in-1 (100KW)</v>
          </cell>
          <cell r="G190">
            <v>38</v>
          </cell>
          <cell r="I190" t="str">
            <v>CT for SEM-X, SDM 630</v>
          </cell>
          <cell r="L190">
            <v>2</v>
          </cell>
          <cell r="M190">
            <v>78</v>
          </cell>
        </row>
        <row r="191">
          <cell r="E191">
            <v>509145</v>
          </cell>
          <cell r="F191" t="str">
            <v>Growatt ACREL600A/5A CT 3-in-1 (300KW)</v>
          </cell>
          <cell r="G191">
            <v>48</v>
          </cell>
          <cell r="I191" t="str">
            <v>CT for SEM-X, SDM 630</v>
          </cell>
          <cell r="L191">
            <v>2</v>
          </cell>
          <cell r="M191">
            <v>108</v>
          </cell>
        </row>
        <row r="192">
          <cell r="E192">
            <v>509146</v>
          </cell>
          <cell r="F192" t="str">
            <v>Growatt ACREL1200A/5A CT 3-in-1 (600KW)</v>
          </cell>
          <cell r="G192">
            <v>47</v>
          </cell>
          <cell r="I192" t="str">
            <v>CT for SEM-X, SDM 630</v>
          </cell>
          <cell r="L192">
            <v>2</v>
          </cell>
          <cell r="M192">
            <v>155</v>
          </cell>
        </row>
        <row r="193">
          <cell r="E193">
            <v>509148</v>
          </cell>
          <cell r="F193" t="str">
            <v>Growatt ACREL 2000A/5A CT 3-in-1 (1MW)</v>
          </cell>
          <cell r="G193">
            <v>35</v>
          </cell>
          <cell r="I193" t="str">
            <v>CT for SEM-X, SDM 630</v>
          </cell>
          <cell r="L193">
            <v>2</v>
          </cell>
          <cell r="M193">
            <v>253</v>
          </cell>
        </row>
        <row r="194">
          <cell r="E194">
            <v>417021</v>
          </cell>
          <cell r="F194" t="str">
            <v>Tigo TS4-A-O (700W/15A,MC4)</v>
          </cell>
          <cell r="G194">
            <v>20403</v>
          </cell>
          <cell r="I194" t="str">
            <v>15A, 700W, 1500V-IEC, 0.12/1.2M Cable, MC4/EVO2 Comparable</v>
          </cell>
          <cell r="L194">
            <v>25</v>
          </cell>
          <cell r="M194">
            <v>24.691199999999998</v>
          </cell>
        </row>
        <row r="195">
          <cell r="E195">
            <v>417131</v>
          </cell>
          <cell r="F195" t="str">
            <v>Tigo TS4-A-S (700W/20A, Isc, MC4)</v>
          </cell>
          <cell r="G195">
            <v>2288</v>
          </cell>
          <cell r="I195" t="str">
            <v>20A(Isc), 700W, 1500VUL/1000VIEC, 0.1/1.2M, Cable, MC4</v>
          </cell>
          <cell r="L195">
            <v>25</v>
          </cell>
          <cell r="M195">
            <v>18.578000000000003</v>
          </cell>
        </row>
        <row r="196">
          <cell r="E196">
            <v>417061</v>
          </cell>
          <cell r="F196" t="str">
            <v>Tigo TS4-A-F (700W/15A,MC4)</v>
          </cell>
          <cell r="G196">
            <v>0</v>
          </cell>
          <cell r="I196" t="str">
            <v>15A, 700W, 1500VUL/1000VIEC, 1.2M Cable, MC4</v>
          </cell>
          <cell r="L196">
            <v>25</v>
          </cell>
          <cell r="M196">
            <v>17.588000000000001</v>
          </cell>
        </row>
        <row r="197">
          <cell r="E197">
            <v>417101</v>
          </cell>
          <cell r="F197" t="str">
            <v>Tigo TS4-A-F (700W/20A (Isc), MC4)</v>
          </cell>
          <cell r="G197">
            <v>2784</v>
          </cell>
          <cell r="I197" t="str">
            <v xml:space="preserve"> 20A (Isc), 700W, 1500VUL/1000VIEC, 0.1/1.2M, Cable, MC4</v>
          </cell>
          <cell r="L197">
            <v>25</v>
          </cell>
          <cell r="M197">
            <v>16.948999999999998</v>
          </cell>
        </row>
        <row r="198">
          <cell r="E198">
            <v>417031</v>
          </cell>
          <cell r="F198" t="str">
            <v>Tigo TS4-A-2F (1000W/15A,MC4)</v>
          </cell>
          <cell r="G198">
            <v>0</v>
          </cell>
          <cell r="I198" t="str">
            <v>15A, 1000W, 1000VUL/IEC, 0.12/0.2/2.2 M Cable, MC4</v>
          </cell>
          <cell r="L198">
            <v>25</v>
          </cell>
          <cell r="M198">
            <v>28.082000000000001</v>
          </cell>
        </row>
        <row r="199">
          <cell r="E199">
            <v>417081</v>
          </cell>
          <cell r="F199" t="str">
            <v>Tigo TS4-A-2F (1000W/15A,MC4)</v>
          </cell>
          <cell r="G199">
            <v>0</v>
          </cell>
          <cell r="I199" t="str">
            <v>15A, 1000W, 1500VUL/1000VIEC, 0.12/0.2/2.2 M Cable, MC4</v>
          </cell>
          <cell r="L199">
            <v>25</v>
          </cell>
          <cell r="M199">
            <v>28.082000000000001</v>
          </cell>
        </row>
        <row r="200">
          <cell r="E200">
            <v>417121</v>
          </cell>
          <cell r="F200" t="str">
            <v>Tigo TS4-A-2F (1000W/20A Isc, MC4)</v>
          </cell>
          <cell r="G200">
            <v>2700</v>
          </cell>
          <cell r="I200" t="str">
            <v>20A ISC, 1000W, 1000VUL/IEC, 0.12/0.2/2.2 M Cable, MC4</v>
          </cell>
          <cell r="L200">
            <v>25</v>
          </cell>
          <cell r="M200">
            <v>28.082000000000001</v>
          </cell>
        </row>
        <row r="201">
          <cell r="E201">
            <v>417111</v>
          </cell>
          <cell r="F201" t="str">
            <v>Tigo TS4-A-2F (1400W/25A(Isc),MC4)</v>
          </cell>
          <cell r="G201">
            <v>578</v>
          </cell>
          <cell r="I201" t="str">
            <v>25A (Isc), 1400W, 1000VIEC, 0.12/0.2/2.2m Cable, MC4</v>
          </cell>
          <cell r="L201">
            <v>25</v>
          </cell>
          <cell r="M201">
            <v>29.584999999999997</v>
          </cell>
        </row>
        <row r="202">
          <cell r="E202">
            <v>417091</v>
          </cell>
          <cell r="F202" t="str">
            <v>Tigo TS4-X-O (800W/ 25A (Isc), MC4)</v>
          </cell>
          <cell r="G202">
            <v>972</v>
          </cell>
          <cell r="I202" t="str">
            <v>25A (Isc), 800W, 1500V UL/1000VIEC, 0.6/1.2m Cable, MC4</v>
          </cell>
          <cell r="M202">
            <v>36.272000000000006</v>
          </cell>
        </row>
        <row r="203">
          <cell r="E203">
            <v>417002</v>
          </cell>
          <cell r="F203" t="str">
            <v>Tigo CCA Kit + napájecí zdroj</v>
          </cell>
          <cell r="G203">
            <v>244</v>
          </cell>
          <cell r="I203" t="str">
            <v>Data logger, TAP, DIN Rail, PS</v>
          </cell>
          <cell r="L203">
            <v>5</v>
          </cell>
          <cell r="M203">
            <v>113.905</v>
          </cell>
        </row>
        <row r="204">
          <cell r="E204">
            <v>417012</v>
          </cell>
          <cell r="F204" t="str">
            <v>Tigo Access Point (TAP)</v>
          </cell>
          <cell r="G204">
            <v>195</v>
          </cell>
          <cell r="I204" t="str">
            <v>TAP</v>
          </cell>
          <cell r="L204">
            <v>5</v>
          </cell>
          <cell r="M204">
            <v>28.710999999999999</v>
          </cell>
        </row>
        <row r="205">
          <cell r="E205">
            <v>417042</v>
          </cell>
          <cell r="F205" t="str">
            <v>Tigo RSS-transmitter</v>
          </cell>
          <cell r="G205">
            <v>354</v>
          </cell>
          <cell r="I205" t="str">
            <v>Dual Core, Pure Signal RSS Transmitter, Din Rail (no PS or enclosure)</v>
          </cell>
          <cell r="L205">
            <v>10</v>
          </cell>
          <cell r="M205">
            <v>29.323</v>
          </cell>
        </row>
        <row r="206">
          <cell r="E206">
            <v>417043</v>
          </cell>
          <cell r="F206" t="str">
            <v>Tigo RSS-transmitter, PS, outdoor kit</v>
          </cell>
          <cell r="G206">
            <v>58</v>
          </cell>
          <cell r="I206" t="str">
            <v>Dual Core, Pure Signal RSS Transmitter, Din Rail (no PS or enclosure)</v>
          </cell>
          <cell r="L206">
            <v>10</v>
          </cell>
          <cell r="M206">
            <v>75.322000000000003</v>
          </cell>
        </row>
        <row r="207">
          <cell r="E207">
            <v>417044</v>
          </cell>
          <cell r="F207" t="str">
            <v>Tigo RSS Signal Detector</v>
          </cell>
          <cell r="G207">
            <v>3</v>
          </cell>
          <cell r="I207" t="str">
            <v>Signal detector</v>
          </cell>
          <cell r="L207">
            <v>5</v>
          </cell>
          <cell r="M207">
            <v>169.6</v>
          </cell>
        </row>
        <row r="208">
          <cell r="E208">
            <v>212106</v>
          </cell>
          <cell r="F208" t="str">
            <v>FV střídač SolarEdge SE10K-RW0TEBEN4</v>
          </cell>
          <cell r="G208">
            <v>52</v>
          </cell>
          <cell r="H208">
            <v>10</v>
          </cell>
          <cell r="I208" t="str">
            <v>Three Phase Inverter, 10.0kW, Inverters with SetApp configuration</v>
          </cell>
          <cell r="J208">
            <v>3</v>
          </cell>
          <cell r="L208">
            <v>12</v>
          </cell>
          <cell r="M208">
            <v>968.43999999999983</v>
          </cell>
        </row>
        <row r="209">
          <cell r="E209">
            <v>212107</v>
          </cell>
          <cell r="F209" t="str">
            <v>FV střídač SolarEdge SE10K-RWB48BFN4 - Home Hub Inverter</v>
          </cell>
          <cell r="G209">
            <v>60</v>
          </cell>
          <cell r="H209">
            <v>10</v>
          </cell>
          <cell r="I209" t="str">
            <v>SolarEdge Home Hub Inverter - Three Phase with Backup and SolarEdge Home Network, 10kW</v>
          </cell>
          <cell r="J209">
            <v>3</v>
          </cell>
          <cell r="L209">
            <v>12</v>
          </cell>
          <cell r="M209">
            <v>916.75</v>
          </cell>
        </row>
        <row r="210">
          <cell r="E210">
            <v>212121</v>
          </cell>
          <cell r="F210" t="str">
            <v>FV střídač SolarEdge SE12.5-RW0T0BNN4</v>
          </cell>
          <cell r="G210">
            <v>24</v>
          </cell>
          <cell r="H210">
            <v>12.5</v>
          </cell>
          <cell r="I210" t="str">
            <v>Three Phase Inverter, 12.0kW, Inverters with SetApp configuration</v>
          </cell>
          <cell r="J210">
            <v>3</v>
          </cell>
          <cell r="L210">
            <v>12</v>
          </cell>
          <cell r="M210">
            <v>1005.3999999999999</v>
          </cell>
        </row>
        <row r="211">
          <cell r="E211">
            <v>212161</v>
          </cell>
          <cell r="F211" t="str">
            <v>FV střídač SolarEdge SE16K - RW0T0BNN4</v>
          </cell>
          <cell r="G211">
            <v>43</v>
          </cell>
          <cell r="H211">
            <v>16</v>
          </cell>
          <cell r="I211" t="str">
            <v>Three Phase Inverter, 16.0kW, Inverters with SetApp configuration</v>
          </cell>
          <cell r="J211">
            <v>3</v>
          </cell>
          <cell r="L211">
            <v>12</v>
          </cell>
          <cell r="M211">
            <v>995.27999999999986</v>
          </cell>
        </row>
        <row r="212">
          <cell r="E212">
            <v>212171</v>
          </cell>
          <cell r="F212" t="str">
            <v>FV střídač SolarEdge SE17K - RW0T0BNN4</v>
          </cell>
          <cell r="G212">
            <v>61</v>
          </cell>
          <cell r="H212">
            <v>17</v>
          </cell>
          <cell r="I212" t="str">
            <v>Three Phase Inverter, 17.0kW, Inverters with SetApp configuration</v>
          </cell>
          <cell r="J212">
            <v>3</v>
          </cell>
          <cell r="L212">
            <v>12</v>
          </cell>
          <cell r="M212">
            <v>1008.9199999999998</v>
          </cell>
        </row>
        <row r="213">
          <cell r="E213">
            <v>212201</v>
          </cell>
          <cell r="F213" t="str">
            <v>FV střídač SolarEdge - SE20K_RW00IBNM4</v>
          </cell>
          <cell r="G213">
            <v>45</v>
          </cell>
          <cell r="H213">
            <v>20</v>
          </cell>
          <cell r="I213" t="str">
            <v>Three Phase Inverter, 20.0kW, Inverters with SetApp configuration</v>
          </cell>
          <cell r="J213">
            <v>3</v>
          </cell>
          <cell r="L213">
            <v>12</v>
          </cell>
          <cell r="M213">
            <v>1020.8000000000001</v>
          </cell>
        </row>
        <row r="214">
          <cell r="E214">
            <v>212251</v>
          </cell>
          <cell r="F214" t="str">
            <v>FV střídač SolarEdge SE25K-RW00IBNM4</v>
          </cell>
          <cell r="G214">
            <v>28</v>
          </cell>
          <cell r="H214">
            <v>25</v>
          </cell>
          <cell r="I214" t="str">
            <v>Three Phase Inverter, 25.0kW, Inverters with SetApp configuration</v>
          </cell>
          <cell r="J214">
            <v>3</v>
          </cell>
          <cell r="L214">
            <v>12</v>
          </cell>
          <cell r="M214">
            <v>855.30000000000018</v>
          </cell>
        </row>
        <row r="215">
          <cell r="E215">
            <v>212301</v>
          </cell>
          <cell r="F215" t="str">
            <v>FV střídač SolarEdge SE30K-RW00IBNM4</v>
          </cell>
          <cell r="G215">
            <v>73</v>
          </cell>
          <cell r="H215">
            <v>30</v>
          </cell>
          <cell r="I215" t="str">
            <v>Three Phase Inverter, 30KVA, ROW, MC4, DC SPD</v>
          </cell>
          <cell r="J215">
            <v>3</v>
          </cell>
          <cell r="L215">
            <v>12</v>
          </cell>
          <cell r="M215">
            <v>894.30000000000018</v>
          </cell>
        </row>
        <row r="216">
          <cell r="E216">
            <v>212331</v>
          </cell>
          <cell r="F216" t="str">
            <v>FV střídač SolarEdge SE33.3K-RW00IBNM4</v>
          </cell>
          <cell r="G216">
            <v>44</v>
          </cell>
          <cell r="H216">
            <v>33.299999999999997</v>
          </cell>
          <cell r="I216" t="str">
            <v>Three Phase Inverter, 33.3KVA, ROW, MC4, DC SPD</v>
          </cell>
          <cell r="J216">
            <v>3</v>
          </cell>
          <cell r="L216">
            <v>12</v>
          </cell>
          <cell r="M216">
            <v>929.40000000000009</v>
          </cell>
        </row>
        <row r="217">
          <cell r="E217">
            <v>212501</v>
          </cell>
          <cell r="F217" t="str">
            <v>FV střídač SolarEdge SE50K-RW00IBNM4</v>
          </cell>
          <cell r="G217">
            <v>82</v>
          </cell>
          <cell r="H217">
            <v>50</v>
          </cell>
          <cell r="I217" t="str">
            <v>Three Phase Inverter, 3-ph Synergy 50 kW, MC4, DC SPD; SESUK not included, need 2x SESUK</v>
          </cell>
          <cell r="J217">
            <v>3</v>
          </cell>
          <cell r="L217">
            <v>12</v>
          </cell>
          <cell r="M217">
            <v>411.60000000000008</v>
          </cell>
        </row>
        <row r="218">
          <cell r="E218">
            <v>212502</v>
          </cell>
          <cell r="F218" t="str">
            <v>FV střídač SolarEdge SE50K-RW00IBPQ4 - DC switch</v>
          </cell>
          <cell r="G218">
            <v>2</v>
          </cell>
          <cell r="H218">
            <v>50</v>
          </cell>
          <cell r="I218" t="str">
            <v>Three Phase Inverter, 3-ph Synergy 50 kW, MC4, DC SPD; DC Switch, SESUK not included, need 2x SESUK</v>
          </cell>
          <cell r="J218">
            <v>3</v>
          </cell>
          <cell r="L218">
            <v>12</v>
          </cell>
          <cell r="M218">
            <v>614</v>
          </cell>
        </row>
        <row r="219">
          <cell r="E219">
            <v>212661</v>
          </cell>
          <cell r="F219" t="str">
            <v>FV střídač SolarEdge SE66.6K-RW00IBNM4</v>
          </cell>
          <cell r="G219">
            <v>47</v>
          </cell>
          <cell r="H219">
            <v>66.599999999999994</v>
          </cell>
          <cell r="I219" t="str">
            <v>Three Phase Inverter, 3-ph Synergy 66,6kW MC4, DC SPD; SESUK not included, need 2x SESUK</v>
          </cell>
          <cell r="J219">
            <v>3</v>
          </cell>
          <cell r="L219">
            <v>12</v>
          </cell>
          <cell r="M219">
            <v>621.90000000000009</v>
          </cell>
        </row>
        <row r="220">
          <cell r="E220">
            <v>212901</v>
          </cell>
          <cell r="F220" t="str">
            <v>FV střídač SolarEdge SE90K-RW00IBNM4</v>
          </cell>
          <cell r="G220">
            <v>70</v>
          </cell>
          <cell r="H220">
            <v>90</v>
          </cell>
          <cell r="I220" t="str">
            <v>Three Phase Inverter, 3-ph Synergy 90kW, MC4, DC SPD; SESUK not included, need 3x SESUK</v>
          </cell>
          <cell r="J220">
            <v>3</v>
          </cell>
          <cell r="L220">
            <v>12</v>
          </cell>
          <cell r="M220">
            <v>718.50000000000011</v>
          </cell>
        </row>
        <row r="221">
          <cell r="E221">
            <v>212102</v>
          </cell>
          <cell r="F221" t="str">
            <v>FV střídač SolarEdge SE100K-RW00IBNM4</v>
          </cell>
          <cell r="G221">
            <v>82</v>
          </cell>
          <cell r="H221">
            <v>100</v>
          </cell>
          <cell r="I221" t="str">
            <v>Three Phase Inverter, 3-ph Synergy 100kW, MC4, DC SPD; SESUK not included, need 3x SESUK</v>
          </cell>
          <cell r="J221">
            <v>3</v>
          </cell>
          <cell r="L221">
            <v>12</v>
          </cell>
          <cell r="M221">
            <v>751.20000000000016</v>
          </cell>
        </row>
        <row r="222">
          <cell r="E222">
            <v>212104</v>
          </cell>
          <cell r="F222" t="str">
            <v>FV střídač SolarEdge SE100K-RW00IBNQ4 - DC switch</v>
          </cell>
          <cell r="G222">
            <v>8</v>
          </cell>
          <cell r="H222">
            <v>100</v>
          </cell>
          <cell r="I222" t="str">
            <v>Three Phase Inverter, 3-ph Synergy, DC Switch, MC4, DC SPD; SESUK not included, need 3x SESUK</v>
          </cell>
          <cell r="J222">
            <v>3</v>
          </cell>
          <cell r="L222">
            <v>12</v>
          </cell>
          <cell r="M222">
            <v>826.80000000000007</v>
          </cell>
        </row>
        <row r="223">
          <cell r="E223">
            <v>212019</v>
          </cell>
          <cell r="F223" t="str">
            <v>FV střídač SolarEdge SECONDARY UNIVERSAL - SESUK_RW00INNN4</v>
          </cell>
          <cell r="G223">
            <v>528</v>
          </cell>
          <cell r="H223"/>
          <cell r="I223" t="str">
            <v>The secondary unit for SolarEdge inverters</v>
          </cell>
          <cell r="L223">
            <v>12</v>
          </cell>
          <cell r="M223">
            <v>623.70000000000005</v>
          </cell>
        </row>
        <row r="224">
          <cell r="E224">
            <v>212010</v>
          </cell>
          <cell r="F224" t="str">
            <v>FV střídač SolarEdge SECONDARY UNIVERSAL - SESUK_RWROINNN4</v>
          </cell>
          <cell r="G224">
            <v>13</v>
          </cell>
          <cell r="H224"/>
          <cell r="I224" t="str">
            <v>The secondary unit for SolarEdge inverters</v>
          </cell>
          <cell r="L224">
            <v>12</v>
          </cell>
          <cell r="M224">
            <v>623.70000000000005</v>
          </cell>
        </row>
        <row r="225">
          <cell r="E225">
            <v>212503</v>
          </cell>
          <cell r="F225" t="str">
            <v>Solaredge CSS – OD battery inverter PCS050-RW-400V-A01-01</v>
          </cell>
          <cell r="G225">
            <v>8</v>
          </cell>
          <cell r="H225"/>
          <cell r="I225" t="str">
            <v>Solaredge CSS – OD battery , 50KW PCS Inverter</v>
          </cell>
          <cell r="L225">
            <v>5</v>
          </cell>
          <cell r="M225">
            <v>2868</v>
          </cell>
        </row>
        <row r="226">
          <cell r="E226">
            <v>212001</v>
          </cell>
          <cell r="F226" t="str">
            <v>SolarEdge SET Home Hub Inverter SE10K-RWB48BFN4, 9,2kWh</v>
          </cell>
          <cell r="G226">
            <v>0</v>
          </cell>
          <cell r="H226">
            <v>10</v>
          </cell>
          <cell r="I226" t="str">
            <v>1x SE10K-RWB48BFN4 - Home Hub Inverter, 2x Home Battery 48V BAT-05K48M0B-02, 1x Top Cover IAC-RBAT-5KMTOP-01, 1x cable battery to battery IAC-RBAT-5KCBAT-01, 1x cable set battery to Inverter,1x floor stand IAC-RBAT-5KFSTD-01, 1x Meter MTR-240-3PC1-D-A-MW</v>
          </cell>
          <cell r="J226">
            <v>3</v>
          </cell>
          <cell r="L226">
            <v>10</v>
          </cell>
          <cell r="M226"/>
        </row>
        <row r="227">
          <cell r="E227">
            <v>212002</v>
          </cell>
          <cell r="F227" t="str">
            <v>SolarEdge SET Home Hub Inverter SE10K-RWB48BFN4, 13,8kWh</v>
          </cell>
          <cell r="G227">
            <v>0</v>
          </cell>
          <cell r="H227">
            <v>10</v>
          </cell>
          <cell r="I227" t="str">
            <v>1x SE10K-RWB48BFN4 - Home Hub Inverter, 3x Home Battery 48V BAT-05K48M0B-02, 1x Top Cover IAC-RBAT-5KMTOP-01, 2x cable battery to battery IAC-RBAT-5KCBAT-01, 1x cable set battery to Inverter, 1x floor stand IAC-RBAT-5KFSTD-01, 1x Meter MTR-240-3PC1-D-A-MW</v>
          </cell>
          <cell r="J227">
            <v>3</v>
          </cell>
          <cell r="L227">
            <v>10</v>
          </cell>
          <cell r="M227"/>
        </row>
        <row r="228">
          <cell r="E228">
            <v>212003</v>
          </cell>
          <cell r="F228" t="str">
            <v>SolarEdge SET Home Hub Inverter SE10K-RWB48BFN4, 18,4kWh</v>
          </cell>
          <cell r="G228">
            <v>0</v>
          </cell>
          <cell r="H228">
            <v>10</v>
          </cell>
          <cell r="I228" t="str">
            <v>1x SE10K-RWB48BFN4 - Home Hub Inverter, 4x Home Battery 48V BAT-05K48M0B-02, 2x Top Cover IAC-RBAT-5KMTOP-01, 2x cable battery to battery IAC-RBAT-5KCBAT-01, 1x cable set battery to Inverter, 2x floor stand IAC-RBAT-5KFSTD-01, 1x Meter MTR-240-3PC1-D-A-MW</v>
          </cell>
          <cell r="J228">
            <v>3</v>
          </cell>
          <cell r="K228"/>
          <cell r="L228">
            <v>10</v>
          </cell>
          <cell r="M228"/>
        </row>
        <row r="229">
          <cell r="E229">
            <v>212004</v>
          </cell>
          <cell r="F229" t="str">
            <v>Solaredge SET CSS – OD battery / inverter / acs</v>
          </cell>
          <cell r="G229">
            <v>0</v>
          </cell>
          <cell r="H229">
            <v>204.8</v>
          </cell>
          <cell r="I229" t="str">
            <v>Solaredge SET CSS, battery cabnet / inverter / acs /controler</v>
          </cell>
          <cell r="K229"/>
          <cell r="L229">
            <v>10</v>
          </cell>
          <cell r="M229"/>
        </row>
        <row r="230">
          <cell r="E230">
            <v>212007</v>
          </cell>
          <cell r="F230" t="str">
            <v>SolarEdge SET SE50K-RW00IBNM4 + 2x SESUK_RW00INNN4</v>
          </cell>
          <cell r="G230">
            <v>0</v>
          </cell>
          <cell r="H230">
            <v>50</v>
          </cell>
          <cell r="I230" t="str">
            <v>SE50K-RW00IBNM4 + 2x SESUK_RW00INNN4</v>
          </cell>
          <cell r="L230">
            <v>12</v>
          </cell>
          <cell r="M230"/>
        </row>
        <row r="231">
          <cell r="E231">
            <v>212008</v>
          </cell>
          <cell r="F231" t="str">
            <v>SolarEdge SET SE66.6K-RW00IBNM4 + 2x SESUK_RW00INNN4</v>
          </cell>
          <cell r="G231">
            <v>0</v>
          </cell>
          <cell r="H231">
            <v>66.599999999999994</v>
          </cell>
          <cell r="I231" t="str">
            <v>SE66.6K-RW00IBNM4 + 2x SESUK_RW00INNN4</v>
          </cell>
          <cell r="L231">
            <v>12</v>
          </cell>
          <cell r="M231"/>
        </row>
        <row r="232">
          <cell r="E232">
            <v>212006</v>
          </cell>
          <cell r="F232" t="str">
            <v>SolarEdge SET SE90K-RW00IBNM4 + 3x SESUK_RW00INNN4</v>
          </cell>
          <cell r="G232">
            <v>0</v>
          </cell>
          <cell r="H232">
            <v>90</v>
          </cell>
          <cell r="I232" t="str">
            <v>SE90K-RW00IBNM4 + 3x SESUK_RW00INNN4</v>
          </cell>
          <cell r="L232">
            <v>12</v>
          </cell>
          <cell r="M232"/>
        </row>
        <row r="233">
          <cell r="E233">
            <v>212005</v>
          </cell>
          <cell r="F233" t="str">
            <v>SolarEdge SET SE100K-RW00IBNM4 + 3x SESUK_RW00INNN4</v>
          </cell>
          <cell r="G233">
            <v>0</v>
          </cell>
          <cell r="H233">
            <v>100</v>
          </cell>
          <cell r="I233" t="str">
            <v>SE100K-RW00IBNM4 + 3x SESUK_RW00INNN4</v>
          </cell>
          <cell r="L233">
            <v>12</v>
          </cell>
          <cell r="M233"/>
        </row>
        <row r="234">
          <cell r="E234">
            <v>312050</v>
          </cell>
          <cell r="F234" t="str">
            <v>SolarEdge Home Battery 48V BAT-05K48M0B-02</v>
          </cell>
          <cell r="G234">
            <v>141</v>
          </cell>
          <cell r="H234"/>
          <cell r="I234" t="str">
            <v>SolarEdge Home Battery 48V - 4.6kWh module (10 years warranty included, sold in a full pallet, 12 units/Pallet)</v>
          </cell>
          <cell r="L234">
            <v>10</v>
          </cell>
          <cell r="M234">
            <v>1250</v>
          </cell>
        </row>
        <row r="235">
          <cell r="E235">
            <v>312010</v>
          </cell>
          <cell r="F235" t="str">
            <v>Solaredge CSS – OD battery cabinet CSS-OU-O1-20-CA-B01-01</v>
          </cell>
          <cell r="G235">
            <v>8</v>
          </cell>
          <cell r="H235"/>
          <cell r="I235" t="str">
            <v>Solaredge CSS – OD battery</v>
          </cell>
          <cell r="L235">
            <v>5</v>
          </cell>
          <cell r="M235">
            <v>30278</v>
          </cell>
        </row>
        <row r="236">
          <cell r="E236">
            <v>512012</v>
          </cell>
          <cell r="F236" t="str">
            <v>Solaredge Top Cover Kit for Home Battery 48V IAC-RBAT-5KMTOP-01</v>
          </cell>
          <cell r="G236">
            <v>70</v>
          </cell>
          <cell r="H236"/>
          <cell r="I236" t="str">
            <v>Top Cover Kit, for SolarEdge Home Battery 48V</v>
          </cell>
          <cell r="L236">
            <v>2</v>
          </cell>
          <cell r="M236">
            <v>48</v>
          </cell>
        </row>
        <row r="237">
          <cell r="E237">
            <v>512022</v>
          </cell>
          <cell r="F237" t="str">
            <v>SolarEdge cable set battery to battery IAC-RBAT-5KCBAT-01</v>
          </cell>
          <cell r="G237">
            <v>96</v>
          </cell>
          <cell r="H237"/>
          <cell r="I237" t="str">
            <v>Cable set Battery Module to Battery Module, for SolarEdge Home Battery 48V</v>
          </cell>
          <cell r="L237">
            <v>2</v>
          </cell>
          <cell r="M237">
            <v>36</v>
          </cell>
        </row>
        <row r="238">
          <cell r="E238">
            <v>512052</v>
          </cell>
          <cell r="F238" t="str">
            <v>SolarEdge cable set battery to inverter IAC-RBAT-5KCINV-01</v>
          </cell>
          <cell r="G238">
            <v>78</v>
          </cell>
          <cell r="H238"/>
          <cell r="I238" t="str">
            <v>Cable set Battery to Inverter, for SolarEdge Home Battery 48V and SE*K-RWB48 SolarEdge Home Hub Inverters - Three Phase</v>
          </cell>
          <cell r="L238">
            <v>2</v>
          </cell>
          <cell r="M238">
            <v>124</v>
          </cell>
        </row>
        <row r="239">
          <cell r="E239">
            <v>512062</v>
          </cell>
          <cell r="F239" t="str">
            <v>SolarEdge cable set tower to tower IAC-RBAT-5KCTOW-01</v>
          </cell>
          <cell r="G239">
            <v>23</v>
          </cell>
          <cell r="H239"/>
          <cell r="I239" t="str">
            <v>Cable set Tower to Tower, for SolarEdge Home Battery 48V</v>
          </cell>
          <cell r="L239">
            <v>2</v>
          </cell>
          <cell r="M239">
            <v>108</v>
          </cell>
        </row>
        <row r="240">
          <cell r="E240">
            <v>512072</v>
          </cell>
          <cell r="F240" t="str">
            <v>SolarEdge 10x spare connector kit for “Battery to Inverter" connection IAC-RBAT-5KCNCT-01</v>
          </cell>
          <cell r="G240">
            <v>12</v>
          </cell>
          <cell r="H240"/>
          <cell r="I240" t="str">
            <v>10 x Spare connector kit for “Battery to Inverter" connection, SolarEdge Home Battery 48V</v>
          </cell>
          <cell r="L240">
            <v>2</v>
          </cell>
          <cell r="M240">
            <v>398</v>
          </cell>
        </row>
        <row r="241">
          <cell r="E241">
            <v>512082</v>
          </cell>
          <cell r="F241" t="str">
            <v>SolarEdge 10x spare connector kit for “Tower to Tower" connection IAC-RBAT-5KCNCT-02</v>
          </cell>
          <cell r="G241">
            <v>12</v>
          </cell>
          <cell r="H241"/>
          <cell r="I241" t="str">
            <v>10 x Spare connector kit for “Tower to Tower" connection, SolarEdge Home Battery 48V</v>
          </cell>
          <cell r="L241">
            <v>2</v>
          </cell>
          <cell r="M241">
            <v>765</v>
          </cell>
        </row>
        <row r="242">
          <cell r="E242">
            <v>512092</v>
          </cell>
          <cell r="F242" t="str">
            <v>SolarEdge floor stand IAC-RBAT-5KFSTD-01</v>
          </cell>
          <cell r="G242">
            <v>79</v>
          </cell>
          <cell r="H242"/>
          <cell r="I242" t="str">
            <v>Floor Stand, for SolarEdge Home Battery 48V</v>
          </cell>
          <cell r="L242">
            <v>2</v>
          </cell>
          <cell r="M242">
            <v>90</v>
          </cell>
        </row>
        <row r="243">
          <cell r="E243">
            <v>512102</v>
          </cell>
          <cell r="F243" t="str">
            <v>SolarEdge Home Backup Interface BI-NEUNU-3P-01</v>
          </cell>
          <cell r="G243">
            <v>36</v>
          </cell>
          <cell r="H243"/>
          <cell r="I243" t="str">
            <v>SolarEdge Home Backup Interface - Three Phase (12 years warranty included)*</v>
          </cell>
          <cell r="L243">
            <v>12</v>
          </cell>
          <cell r="M243">
            <v>455.6</v>
          </cell>
        </row>
        <row r="244">
          <cell r="E244">
            <v>512115</v>
          </cell>
          <cell r="F244" t="str">
            <v>SolarEdge ONE Controller ONE-CLC1-RWWB0-A for CSS system</v>
          </cell>
          <cell r="G244">
            <v>6</v>
          </cell>
          <cell r="H244"/>
          <cell r="I244" t="str">
            <v>Solaredge CSS – OD battery</v>
          </cell>
          <cell r="L244">
            <v>5</v>
          </cell>
          <cell r="M244">
            <v>589</v>
          </cell>
        </row>
        <row r="245">
          <cell r="E245">
            <v>512116</v>
          </cell>
          <cell r="F245" t="str">
            <v>SolarEdge CSS-O1-C-B01-01</v>
          </cell>
          <cell r="G245">
            <v>8</v>
          </cell>
          <cell r="H245"/>
          <cell r="I245" t="str">
            <v>Solaredge CSS – OD battery, SolarEdge Cabling Extension Kit (only for 50kW/ 204,8 kWh solution)</v>
          </cell>
          <cell r="L245">
            <v>5</v>
          </cell>
          <cell r="M245">
            <v>153</v>
          </cell>
        </row>
        <row r="246">
          <cell r="E246">
            <v>512042</v>
          </cell>
          <cell r="F246" t="str">
            <v>SolarEdge Home Hot Water Controller SMRT-HOT-WTR-30-S2</v>
          </cell>
          <cell r="G246">
            <v>12</v>
          </cell>
          <cell r="H246"/>
          <cell r="I246" t="str">
            <v>SolarEdge Home Hot Water Controller - 3 kW (80 units/pallet)</v>
          </cell>
          <cell r="L246">
            <v>5</v>
          </cell>
          <cell r="M246">
            <v>216</v>
          </cell>
        </row>
        <row r="247">
          <cell r="E247">
            <v>512111</v>
          </cell>
          <cell r="F247" t="str">
            <v>SolarEdge Home Load Controller SEM-DCS-R08-00</v>
          </cell>
          <cell r="G247">
            <v>10</v>
          </cell>
          <cell r="H247"/>
          <cell r="I247" t="str">
            <v>SolarEdge Home Load Controller</v>
          </cell>
          <cell r="L247">
            <v>5</v>
          </cell>
          <cell r="M247">
            <v>85.12</v>
          </cell>
        </row>
        <row r="248">
          <cell r="E248">
            <v>512121</v>
          </cell>
          <cell r="F248" t="str">
            <v>SolarEdge Home Smart Switch SEM-SWT-R16-00</v>
          </cell>
          <cell r="G248">
            <v>7</v>
          </cell>
          <cell r="H248"/>
          <cell r="I248" t="str">
            <v>SolarEdge Home Smart Switch</v>
          </cell>
          <cell r="L248">
            <v>5</v>
          </cell>
          <cell r="M248">
            <v>75.52</v>
          </cell>
        </row>
        <row r="249">
          <cell r="E249">
            <v>512131</v>
          </cell>
          <cell r="F249" t="str">
            <v>Smart Home Hot Water Controller Temperature Sensor HOTWTR-SENS-RW-S1</v>
          </cell>
          <cell r="G249">
            <v>5</v>
          </cell>
          <cell r="H249"/>
          <cell r="I249" t="str">
            <v>Smart Home Hot Water Controller Temperature Sensor</v>
          </cell>
          <cell r="L249">
            <v>5</v>
          </cell>
          <cell r="M249">
            <v>76.16</v>
          </cell>
        </row>
        <row r="250">
          <cell r="E250">
            <v>512101</v>
          </cell>
          <cell r="F250" t="str">
            <v>SolarEdge Home Inline Meter MTR-240-3PC1-D-A-MW</v>
          </cell>
          <cell r="G250">
            <v>41</v>
          </cell>
          <cell r="H250"/>
          <cell r="I250" t="str">
            <v>SolarEdge Home Inline Meter with SolarEdge Home Network - 1PH/3PH 230/400V, 65A, for residential applications only **</v>
          </cell>
          <cell r="L250">
            <v>2</v>
          </cell>
          <cell r="M250">
            <v>230</v>
          </cell>
        </row>
        <row r="251">
          <cell r="E251">
            <v>712221</v>
          </cell>
          <cell r="F251" t="str">
            <v>SolarEdge Home EV Charger SE-EVK22C00-01</v>
          </cell>
          <cell r="G251">
            <v>82</v>
          </cell>
          <cell r="H251">
            <v>22</v>
          </cell>
          <cell r="I251" t="str">
            <v>SolarEdge EV Charger, 22 kW, 6m Cable, Type 2 connector (3 years warranty included)</v>
          </cell>
          <cell r="L251">
            <v>3</v>
          </cell>
          <cell r="M251">
            <v>896</v>
          </cell>
        </row>
        <row r="252">
          <cell r="E252">
            <v>412406</v>
          </cell>
          <cell r="F252" t="str">
            <v>Optimizer SolarEdge P401I-5RM4MRM</v>
          </cell>
          <cell r="G252">
            <v>10</v>
          </cell>
          <cell r="H252"/>
          <cell r="I252" t="str">
            <v>Optimizer 400W/60V IndOP In=MC4,Out=1.2m ROW</v>
          </cell>
          <cell r="K252"/>
          <cell r="L252">
            <v>25</v>
          </cell>
          <cell r="M252">
            <v>37.6</v>
          </cell>
        </row>
        <row r="253">
          <cell r="E253">
            <v>412441</v>
          </cell>
          <cell r="F253" t="str">
            <v>Optimizer SolarEdge S440-1GM4MRM</v>
          </cell>
          <cell r="G253">
            <v>-200</v>
          </cell>
          <cell r="H253"/>
          <cell r="I253" t="str">
            <v>Optimizer, for high current modules, up to 14,5A, 60V, output cable length (+) 2.3m, (-) 0.10m</v>
          </cell>
          <cell r="L253">
            <v>25</v>
          </cell>
          <cell r="M253">
            <v>17.25</v>
          </cell>
        </row>
        <row r="254">
          <cell r="E254">
            <v>412500</v>
          </cell>
          <cell r="F254" t="str">
            <v>Optimizer SolarEdge S500-1GM4MRM</v>
          </cell>
          <cell r="G254">
            <v>1980</v>
          </cell>
          <cell r="H254"/>
          <cell r="I254" t="str">
            <v>Optimizer, for high current modules, up to 14,5A, 60V, output cable length (+) 2.3m, (-) 0.10m</v>
          </cell>
          <cell r="L254">
            <v>25</v>
          </cell>
          <cell r="M254">
            <v>40.700000000000003</v>
          </cell>
        </row>
        <row r="255">
          <cell r="E255">
            <v>412606</v>
          </cell>
          <cell r="F255" t="str">
            <v>Optimizér SolarEdge P605-4RM4MBN</v>
          </cell>
          <cell r="G255">
            <v>1714</v>
          </cell>
          <cell r="H255"/>
          <cell r="I255" t="str">
            <v>Optimizer, for 1 x high power/bi-facial, 65V, output cable length 1.4m (sold in box of 10, 420/pallet), for commercial aplications only (≥SE16K)</v>
          </cell>
          <cell r="L255">
            <v>25</v>
          </cell>
          <cell r="M255">
            <v>38.479999999999997</v>
          </cell>
        </row>
        <row r="256">
          <cell r="E256">
            <v>412751</v>
          </cell>
          <cell r="F256" t="str">
            <v>Optimizér SolarEdge P750-4RMLMBN</v>
          </cell>
          <cell r="G256">
            <v>409</v>
          </cell>
          <cell r="H256"/>
          <cell r="I256" t="str">
            <v>Optimizer, for 1 x high power/bi-facial, for commercial aplications only (≥SE16K)</v>
          </cell>
          <cell r="L256">
            <v>25</v>
          </cell>
          <cell r="M256">
            <v>36.92</v>
          </cell>
        </row>
        <row r="257">
          <cell r="E257">
            <v>412852</v>
          </cell>
          <cell r="F257" t="str">
            <v>Optimizer SolarEdge P850-4RM4MBY</v>
          </cell>
          <cell r="G257">
            <v>61</v>
          </cell>
          <cell r="H257"/>
          <cell r="I257" t="str">
            <v>Optimizer, for high power/bi-facial, 2 in series, 125V, output cable length 2.2m (sold in box of 10, 540/pallet)</v>
          </cell>
          <cell r="L257">
            <v>25</v>
          </cell>
          <cell r="M257">
            <v>50.96</v>
          </cell>
        </row>
        <row r="258">
          <cell r="E258">
            <v>412952</v>
          </cell>
          <cell r="F258" t="str">
            <v>Optimizer SolarEdge P950-4RM4MBY</v>
          </cell>
          <cell r="G258">
            <v>497</v>
          </cell>
          <cell r="H258"/>
          <cell r="I258" t="str">
            <v>Optimizer, for high power/bi-facial, 2 in series, 125V, output cable length 2.2m (sold in box of 10, 540/pallet)</v>
          </cell>
          <cell r="L258">
            <v>25</v>
          </cell>
          <cell r="M258">
            <v>45.319999999999993</v>
          </cell>
        </row>
        <row r="259">
          <cell r="E259">
            <v>412112</v>
          </cell>
          <cell r="F259" t="str">
            <v>Optimizér SolarEdge P1100-4RM4MBT</v>
          </cell>
          <cell r="G259">
            <v>4907</v>
          </cell>
          <cell r="H259"/>
          <cell r="I259" t="str">
            <v>Optimizer, for high power/bi-facial, 2 in series, 125V, input 0.16m, output 2.4m (sold in box of 10, 540/pallet)</v>
          </cell>
          <cell r="L259">
            <v>25</v>
          </cell>
          <cell r="M259">
            <v>49.279999999999994</v>
          </cell>
        </row>
        <row r="260">
          <cell r="E260">
            <v>412102</v>
          </cell>
          <cell r="F260" t="str">
            <v>Optimizér SolarEdge S1000-1GM4MBT</v>
          </cell>
          <cell r="G260">
            <v>1870</v>
          </cell>
          <cell r="H260"/>
          <cell r="I260" t="str">
            <v>Optimizer 1000W/80V In=MC4 ,Out=MC4/4.8m</v>
          </cell>
          <cell r="L260">
            <v>25</v>
          </cell>
          <cell r="M260">
            <v>32.700000000000003</v>
          </cell>
        </row>
        <row r="261">
          <cell r="E261">
            <v>412023</v>
          </cell>
          <cell r="F261" t="str">
            <v>Optimizér SolarEdge S1000-1GMXMBT</v>
          </cell>
          <cell r="G261">
            <v>324</v>
          </cell>
          <cell r="H261"/>
          <cell r="I261" t="str">
            <v>Optimizer 1000W/80V In=MC4,1.3m ,Out=MC4/4.8m</v>
          </cell>
          <cell r="L261">
            <v>25</v>
          </cell>
          <cell r="M261">
            <v>50.16</v>
          </cell>
        </row>
        <row r="262">
          <cell r="E262">
            <v>412122</v>
          </cell>
          <cell r="F262" t="str">
            <v>Optimizér SolarEdge S1200-1GM4MBV</v>
          </cell>
          <cell r="G262">
            <v>5758</v>
          </cell>
          <cell r="H262"/>
          <cell r="I262" t="str">
            <v>Optimizer 1200W/80V In=MC4 ,Out=MC4/5.4m</v>
          </cell>
          <cell r="L262">
            <v>25</v>
          </cell>
          <cell r="M262">
            <v>38.700000000000003</v>
          </cell>
        </row>
        <row r="263">
          <cell r="E263">
            <v>412141</v>
          </cell>
          <cell r="F263" t="str">
            <v>Optimizér SolarEdge S1400-1GM4MBWD</v>
          </cell>
          <cell r="G263">
            <v>639</v>
          </cell>
          <cell r="H263"/>
          <cell r="I263" t="str">
            <v>Optimizer 1400W, 2 in series, 20A Isc, 24A output current, output cables 5.7m (+) and 0.1m (-), input cables 2 x 0.1m (short) </v>
          </cell>
          <cell r="M263">
            <v>40.800000000000004</v>
          </cell>
        </row>
        <row r="264">
          <cell r="E264">
            <v>512041</v>
          </cell>
          <cell r="F264" t="str">
            <v>SolarEdge 1/3PH Star 230/400V, DINRail MB Energy MTR, RW</v>
          </cell>
          <cell r="G264">
            <v>519</v>
          </cell>
          <cell r="H264"/>
          <cell r="I264" t="str">
            <v>1PH/3PH 230/400V, Energy Meter with Modbus Connection, DIN-Rail *</v>
          </cell>
          <cell r="L264">
            <v>2</v>
          </cell>
          <cell r="M264">
            <v>70.800000000000011</v>
          </cell>
        </row>
        <row r="265">
          <cell r="E265">
            <v>512091</v>
          </cell>
          <cell r="F265" t="str">
            <v>SolarEdge Current Transformer CTB-4x4-2000</v>
          </cell>
          <cell r="G265">
            <v>34</v>
          </cell>
          <cell r="H265"/>
          <cell r="I265" t="str">
            <v>Bus-Bar CT, 4.0" x 4.0", 2000A, 1.5% acc.</v>
          </cell>
          <cell r="L265">
            <v>2</v>
          </cell>
          <cell r="M265">
            <v>227.5</v>
          </cell>
        </row>
        <row r="266">
          <cell r="E266">
            <v>512081</v>
          </cell>
          <cell r="F266" t="str">
            <v>SolarEdge Current Transformer CTB-4X4.5-3000</v>
          </cell>
          <cell r="G266">
            <v>3</v>
          </cell>
          <cell r="H266"/>
          <cell r="I266" t="str">
            <v>Bus-Bar CT, 4.0" x 4.5", 3000A, 1.5% acc.</v>
          </cell>
          <cell r="L266">
            <v>2</v>
          </cell>
          <cell r="M266">
            <v>257.39999999999998</v>
          </cell>
        </row>
        <row r="267">
          <cell r="E267">
            <v>512031</v>
          </cell>
          <cell r="F267" t="str">
            <v>Solaredge Split-Core Current Transformers 100A, 50/60Hz, 1%, Twist SECT-SPL-100A-A</v>
          </cell>
          <cell r="G267">
            <v>157</v>
          </cell>
          <cell r="H267"/>
          <cell r="I267" t="str">
            <v>Solaredge Split-Core Current Transformers 100A,50/60Hz, 1%, Twist</v>
          </cell>
          <cell r="L267">
            <v>2</v>
          </cell>
          <cell r="M267">
            <v>52</v>
          </cell>
        </row>
        <row r="268">
          <cell r="E268">
            <v>512071</v>
          </cell>
          <cell r="F268" t="str">
            <v>Solaredge 250A Split-Core Current Transformer, for 50Hz</v>
          </cell>
          <cell r="G268">
            <v>278</v>
          </cell>
          <cell r="H268"/>
          <cell r="I268" t="str">
            <v>250A Split-Core Current Transformer, for 50Hz</v>
          </cell>
          <cell r="L268">
            <v>2</v>
          </cell>
          <cell r="M268">
            <v>22.4</v>
          </cell>
        </row>
        <row r="269">
          <cell r="E269">
            <v>512032</v>
          </cell>
          <cell r="F269" t="str">
            <v>Solaredge Split-Core Current Transformers ,for 1000A</v>
          </cell>
          <cell r="G269">
            <v>118</v>
          </cell>
          <cell r="H269"/>
          <cell r="I269" t="str">
            <v>1000A Split-Core Current Transformer, for 50Hz</v>
          </cell>
          <cell r="L269">
            <v>2</v>
          </cell>
          <cell r="M269">
            <v>21.6</v>
          </cell>
        </row>
        <row r="270">
          <cell r="E270">
            <v>512061</v>
          </cell>
          <cell r="F270" t="str">
            <v>SolarEdge Control and Communication Gateway SE1000-CCG-G-S1</v>
          </cell>
          <cell r="G270">
            <v>10</v>
          </cell>
          <cell r="H270"/>
          <cell r="I270" t="str">
            <v>Commercial Gateway</v>
          </cell>
          <cell r="L270">
            <v>2</v>
          </cell>
          <cell r="M270">
            <v>276.25</v>
          </cell>
        </row>
        <row r="271">
          <cell r="E271">
            <v>912004</v>
          </cell>
          <cell r="F271" t="str">
            <v>SolarEdge Ambient temperature sensor SE1000-SENTAMB-S2S2</v>
          </cell>
          <cell r="G271">
            <v>39</v>
          </cell>
          <cell r="H271"/>
          <cell r="I271" t="str">
            <v>Ambient temperature sensor 0-10V</v>
          </cell>
          <cell r="L271">
            <v>2</v>
          </cell>
          <cell r="M271">
            <v>156.65</v>
          </cell>
        </row>
        <row r="272">
          <cell r="E272">
            <v>512010</v>
          </cell>
          <cell r="F272" t="str">
            <v>SolarEdge Irradiance sensor SE1000-SENIRR-S1 0-1.4V</v>
          </cell>
          <cell r="G272">
            <v>0</v>
          </cell>
          <cell r="H272"/>
          <cell r="I272" t="str">
            <v>Irradiance sensor 0-1.4V</v>
          </cell>
          <cell r="L272">
            <v>2</v>
          </cell>
          <cell r="M272">
            <v>212.55</v>
          </cell>
        </row>
        <row r="273">
          <cell r="E273">
            <v>232100</v>
          </cell>
          <cell r="F273" t="str">
            <v>Solax G4 X3-Hybrid-10.0-D, CT</v>
          </cell>
          <cell r="G273">
            <v>5</v>
          </cell>
          <cell r="H273">
            <v>10</v>
          </cell>
          <cell r="I273" t="str">
            <v xml:space="preserve">Hybrid </v>
          </cell>
          <cell r="L273">
            <v>10</v>
          </cell>
          <cell r="M273">
            <v>1312.7543631998458</v>
          </cell>
        </row>
        <row r="274">
          <cell r="E274">
            <v>232101</v>
          </cell>
          <cell r="F274" t="str">
            <v>Solax G4 X3-Hybrid-10.0-D, Wifi 3.0, CT</v>
          </cell>
          <cell r="G274">
            <v>11</v>
          </cell>
          <cell r="H274">
            <v>10</v>
          </cell>
          <cell r="I274" t="str">
            <v xml:space="preserve">Hybrid </v>
          </cell>
          <cell r="L274">
            <v>10</v>
          </cell>
          <cell r="M274">
            <v>1310.43</v>
          </cell>
        </row>
        <row r="275">
          <cell r="E275">
            <v>232150</v>
          </cell>
          <cell r="F275" t="str">
            <v>Solax G4 X3-Hybrid-15.0-D, Wifi 3.0, CT</v>
          </cell>
          <cell r="G275">
            <v>-3</v>
          </cell>
          <cell r="H275">
            <v>15</v>
          </cell>
          <cell r="I275" t="str">
            <v xml:space="preserve">Hybrid </v>
          </cell>
          <cell r="L275">
            <v>10</v>
          </cell>
          <cell r="M275">
            <v>1473.8</v>
          </cell>
        </row>
        <row r="276">
          <cell r="E276">
            <v>232200</v>
          </cell>
          <cell r="F276" t="str">
            <v>Solax X3 ULT-20K, CT,  Wifi+LAN</v>
          </cell>
          <cell r="G276">
            <v>3</v>
          </cell>
          <cell r="H276">
            <v>20</v>
          </cell>
          <cell r="I276" t="str">
            <v xml:space="preserve">Hybrid </v>
          </cell>
          <cell r="L276">
            <v>10</v>
          </cell>
          <cell r="M276">
            <v>2039.9</v>
          </cell>
        </row>
        <row r="277">
          <cell r="E277">
            <v>232252</v>
          </cell>
          <cell r="F277" t="str">
            <v>Solax X3 ULT-25K, CT, WiFi+LAN</v>
          </cell>
          <cell r="G277">
            <v>0</v>
          </cell>
          <cell r="H277">
            <v>25</v>
          </cell>
          <cell r="I277" t="str">
            <v xml:space="preserve">Hybrid </v>
          </cell>
          <cell r="L277">
            <v>10</v>
          </cell>
          <cell r="M277">
            <v>2223.5</v>
          </cell>
        </row>
        <row r="278">
          <cell r="E278">
            <v>232251</v>
          </cell>
          <cell r="F278" t="str">
            <v>Solax X3 ULT-25K, AFCI, CT, WiFi+LAN</v>
          </cell>
          <cell r="G278">
            <v>1</v>
          </cell>
          <cell r="H278">
            <v>25</v>
          </cell>
          <cell r="I278" t="str">
            <v xml:space="preserve">Hybrid </v>
          </cell>
          <cell r="L278">
            <v>10</v>
          </cell>
          <cell r="M278">
            <v>2320.4</v>
          </cell>
        </row>
        <row r="279">
          <cell r="E279">
            <v>232300</v>
          </cell>
          <cell r="F279" t="str">
            <v>Solax X3-ULT-30K, AFCI, CT, WiFi+LAN</v>
          </cell>
          <cell r="G279">
            <v>3</v>
          </cell>
          <cell r="H279">
            <v>30</v>
          </cell>
          <cell r="I279" t="str">
            <v xml:space="preserve">Hybrid </v>
          </cell>
          <cell r="L279">
            <v>10</v>
          </cell>
          <cell r="M279">
            <v>2524.4</v>
          </cell>
        </row>
        <row r="280">
          <cell r="E280">
            <v>232050</v>
          </cell>
          <cell r="F280" t="str">
            <v>Solax Master T-BAT H 5.8 V2</v>
          </cell>
          <cell r="G280">
            <v>48</v>
          </cell>
          <cell r="I280" t="str">
            <v>Battery HV</v>
          </cell>
          <cell r="L280">
            <v>10</v>
          </cell>
          <cell r="M280">
            <v>1483.806</v>
          </cell>
        </row>
        <row r="281">
          <cell r="E281">
            <v>232051</v>
          </cell>
          <cell r="F281" t="str">
            <v>Solax Battery Slave 5,8 HV11550 V2</v>
          </cell>
          <cell r="G281">
            <v>44</v>
          </cell>
          <cell r="I281" t="str">
            <v>Battery HV</v>
          </cell>
          <cell r="L281">
            <v>10</v>
          </cell>
          <cell r="M281">
            <v>1440.24</v>
          </cell>
        </row>
        <row r="282">
          <cell r="E282">
            <v>232053</v>
          </cell>
          <cell r="F282" t="str">
            <v>Solax Battery SET Master T-BAT H 5.8 V2 + Slave 5,8 HV11550 V2</v>
          </cell>
          <cell r="G282">
            <v>0</v>
          </cell>
          <cell r="I282" t="str">
            <v>Battery HV</v>
          </cell>
          <cell r="L282">
            <v>10</v>
          </cell>
          <cell r="M282"/>
        </row>
        <row r="283">
          <cell r="E283">
            <v>332030</v>
          </cell>
          <cell r="F283" t="str">
            <v xml:space="preserve">Solax T-BAT SYS-HV-S3.6 </v>
          </cell>
          <cell r="G283">
            <v>3</v>
          </cell>
          <cell r="I283" t="str">
            <v>Battery HV</v>
          </cell>
          <cell r="L283">
            <v>10</v>
          </cell>
          <cell r="M283">
            <v>861.45</v>
          </cell>
        </row>
        <row r="284">
          <cell r="E284">
            <v>332031</v>
          </cell>
          <cell r="F284" t="str">
            <v>Solax TBMS-MCS0800E (BMS)</v>
          </cell>
          <cell r="G284">
            <v>3</v>
          </cell>
          <cell r="I284" t="str">
            <v>BMS</v>
          </cell>
          <cell r="L284">
            <v>10</v>
          </cell>
          <cell r="M284">
            <v>406.06</v>
          </cell>
        </row>
        <row r="285">
          <cell r="E285">
            <v>532022</v>
          </cell>
          <cell r="F285" t="str">
            <v>Solax T-BAT-SYS-HV Series Box</v>
          </cell>
          <cell r="G285">
            <v>11</v>
          </cell>
          <cell r="I285" t="str">
            <v>For series connection of batts</v>
          </cell>
          <cell r="L285">
            <v>10</v>
          </cell>
          <cell r="M285">
            <v>365.57</v>
          </cell>
        </row>
        <row r="286">
          <cell r="E286">
            <v>232501</v>
          </cell>
          <cell r="F286" t="str">
            <v>Solax X3 AELIO-50K</v>
          </cell>
          <cell r="G286">
            <v>0</v>
          </cell>
          <cell r="I286" t="str">
            <v>Hybrid Aelio inverter</v>
          </cell>
          <cell r="L286">
            <v>10</v>
          </cell>
          <cell r="M286">
            <v>4821.5200000000004</v>
          </cell>
        </row>
        <row r="287">
          <cell r="E287">
            <v>532032</v>
          </cell>
          <cell r="F287" t="str">
            <v>Solax Triple TBMS-S51</v>
          </cell>
          <cell r="G287">
            <v>0</v>
          </cell>
          <cell r="I287" t="str">
            <v>Battery HV for Aelio</v>
          </cell>
          <cell r="L287">
            <v>10</v>
          </cell>
          <cell r="M287">
            <v>687.23</v>
          </cell>
        </row>
        <row r="288">
          <cell r="E288">
            <v>532042</v>
          </cell>
          <cell r="F288" t="str">
            <v>Solax Triple T-BAT-HS51 Series Box</v>
          </cell>
          <cell r="G288">
            <v>0</v>
          </cell>
          <cell r="I288" t="str">
            <v>BMS HV batt  for Aelio</v>
          </cell>
          <cell r="L288">
            <v>2</v>
          </cell>
          <cell r="M288">
            <v>457.31700000000001</v>
          </cell>
        </row>
        <row r="289">
          <cell r="E289">
            <v>332052</v>
          </cell>
          <cell r="F289" t="str">
            <v>Solax Triple T-BAT- HS51</v>
          </cell>
          <cell r="G289">
            <v>0</v>
          </cell>
          <cell r="I289" t="str">
            <v>Series box HV batt for Aelio</v>
          </cell>
          <cell r="L289">
            <v>10</v>
          </cell>
          <cell r="M289">
            <v>1163.8219999999999</v>
          </cell>
        </row>
        <row r="290">
          <cell r="E290">
            <v>732110</v>
          </cell>
          <cell r="F290" t="str">
            <v>Wallbox Solax X3-EVC-11k (PXH) 3 fáze, výkon 11kW, 6m kabel, 16 A, WIFI</v>
          </cell>
          <cell r="G290">
            <v>15</v>
          </cell>
          <cell r="H290">
            <v>11</v>
          </cell>
          <cell r="I290" t="str">
            <v>EV charger</v>
          </cell>
          <cell r="L290">
            <v>2</v>
          </cell>
          <cell r="M290">
            <v>449</v>
          </cell>
        </row>
        <row r="291">
          <cell r="E291">
            <v>732220</v>
          </cell>
          <cell r="F291" t="str">
            <v>Wallbox Solax X3-EVC22K (PXH) 3 fáze, výkon 22kW, 6m kabel, 32A, WIFI</v>
          </cell>
          <cell r="G291">
            <v>3</v>
          </cell>
          <cell r="H291">
            <v>22</v>
          </cell>
          <cell r="I291" t="str">
            <v>EV charger</v>
          </cell>
          <cell r="L291">
            <v>2</v>
          </cell>
          <cell r="M291">
            <v>522</v>
          </cell>
        </row>
        <row r="292">
          <cell r="E292">
            <v>532000</v>
          </cell>
          <cell r="F292" t="str">
            <v>Elektroměr Solax Chint 3 Phase meter bidirectional</v>
          </cell>
          <cell r="G292">
            <v>18</v>
          </cell>
          <cell r="I292" t="str">
            <v>Energy meter Chint - Three Phase</v>
          </cell>
          <cell r="L292">
            <v>2</v>
          </cell>
          <cell r="M292">
            <v>85.905000000000001</v>
          </cell>
        </row>
        <row r="293">
          <cell r="E293">
            <v>532007</v>
          </cell>
          <cell r="F293" t="str">
            <v>Elektroměr Solax 3Ph Meter M3-40 incl. 100A/40mA</v>
          </cell>
          <cell r="G293">
            <v>0</v>
          </cell>
          <cell r="I293" t="str">
            <v>Energy meter</v>
          </cell>
          <cell r="M293">
            <v>107.1</v>
          </cell>
        </row>
        <row r="294">
          <cell r="E294">
            <v>532008</v>
          </cell>
          <cell r="F294" t="str">
            <v>Elektroměr Solax 3Ph Meter M3-40, without 100A/40mA</v>
          </cell>
          <cell r="G294"/>
          <cell r="I294" t="str">
            <v>Energy meter</v>
          </cell>
          <cell r="M294">
            <v>87.82</v>
          </cell>
        </row>
        <row r="295">
          <cell r="E295">
            <v>532009</v>
          </cell>
          <cell r="F295" t="str">
            <v>Solax M3-40 CT-Set 3x 600/40mA</v>
          </cell>
          <cell r="G295"/>
          <cell r="I295" t="str">
            <v>CT for energy meter</v>
          </cell>
          <cell r="M295">
            <v>79.25</v>
          </cell>
        </row>
        <row r="296">
          <cell r="E296">
            <v>532021</v>
          </cell>
          <cell r="F296" t="str">
            <v>Solax X3-EPS PBOX-60kW-G2</v>
          </cell>
          <cell r="G296">
            <v>6</v>
          </cell>
          <cell r="I296" t="str">
            <v>Paraller connection of hybrid inverters</v>
          </cell>
          <cell r="M296">
            <v>1145.615</v>
          </cell>
        </row>
        <row r="297">
          <cell r="E297">
            <v>532031</v>
          </cell>
          <cell r="F297" t="str">
            <v>Solax X3-EPS PBOX-150kW-G2</v>
          </cell>
          <cell r="G297">
            <v>1</v>
          </cell>
          <cell r="I297" t="str">
            <v>Paraller connection of hybrid inverters</v>
          </cell>
          <cell r="M297">
            <v>1520.4649999999999</v>
          </cell>
        </row>
        <row r="298">
          <cell r="E298">
            <v>532003</v>
          </cell>
          <cell r="F298" t="str">
            <v>Solax BMS-Parallel Box II V2</v>
          </cell>
          <cell r="G298">
            <v>7</v>
          </cell>
          <cell r="I298" t="str">
            <v>BMS-Parallel Box II V2 G1 (only T58 Slave),paraller connection only for T58 Slave batteries</v>
          </cell>
          <cell r="M298">
            <v>572</v>
          </cell>
        </row>
        <row r="299">
          <cell r="E299">
            <v>532011</v>
          </cell>
          <cell r="F299" t="str">
            <v>Solax Pocket WIFI 3.0</v>
          </cell>
          <cell r="G299">
            <v>17</v>
          </cell>
          <cell r="I299" t="str">
            <v xml:space="preserve">WIFI stick </v>
          </cell>
          <cell r="L299">
            <v>2</v>
          </cell>
          <cell r="M299">
            <v>11.090135396518376</v>
          </cell>
        </row>
        <row r="300">
          <cell r="E300">
            <v>532012</v>
          </cell>
          <cell r="F300" t="str">
            <v>Solax Pocket WIFI-LAN 3.0</v>
          </cell>
          <cell r="G300">
            <v>11</v>
          </cell>
          <cell r="I300" t="str">
            <v xml:space="preserve">WIFI+LAN stick </v>
          </cell>
          <cell r="L300">
            <v>2</v>
          </cell>
          <cell r="M300">
            <v>21.4</v>
          </cell>
        </row>
        <row r="301">
          <cell r="E301">
            <v>209027</v>
          </cell>
          <cell r="F301" t="str">
            <v>SOLAX SET G4 X3-Hybrid-10.0-D, 11,6 kWh</v>
          </cell>
          <cell r="G301">
            <v>0</v>
          </cell>
          <cell r="H301">
            <v>10</v>
          </cell>
          <cell r="I301" t="str">
            <v>Solax G4 X3-Hybrid-10.0-D, 1x Solax Master T-BAT H 5.8 V2, 1x Solax Battery 5,8 HV11550 V2, Elektroměr Solax Chint 3 Phase meter bidirectional, Solax Pocket WIFI 3.0</v>
          </cell>
          <cell r="L301">
            <v>10</v>
          </cell>
          <cell r="M301"/>
        </row>
        <row r="302">
          <cell r="E302">
            <v>209037</v>
          </cell>
          <cell r="F302" t="str">
            <v>SOLAX SET G4 X3-Hybrid-10.0-D, 11,6 kWh ALFRED</v>
          </cell>
          <cell r="G302">
            <v>0</v>
          </cell>
          <cell r="H302">
            <v>10</v>
          </cell>
          <cell r="I302" t="str">
            <v>Solax G4 X3-Hybrid-10.0-D, 1x Solax Master T-BAT H 5.8 V2, 1x Solax Battery 5,8 HV11550 V2, Elektroměr Solax Chint 3 Phase meter bidirectional, Solax Pocket WIFI 3.1, Alfred box</v>
          </cell>
          <cell r="M302"/>
        </row>
        <row r="303">
          <cell r="E303">
            <v>232001</v>
          </cell>
          <cell r="F303" t="str">
            <v>SOLAX SET X3 ULT-25K + Triple S36, 100,3Kwh</v>
          </cell>
          <cell r="G303">
            <v>0</v>
          </cell>
          <cell r="H303">
            <v>50</v>
          </cell>
          <cell r="I303" t="str">
            <v>2x Solax X3 ULT-25K, CT, WiFi+LAN, 28x Solax T-BAT SYS-HV-S3.6, 4x Solax TBMS-MCS0800E (BMS)</v>
          </cell>
          <cell r="M303"/>
        </row>
        <row r="304">
          <cell r="E304">
            <v>232002</v>
          </cell>
          <cell r="F304" t="str">
            <v>SOLAX SET X3 AELIO-50K + Triple HS51, 102kWh</v>
          </cell>
          <cell r="G304">
            <v>0</v>
          </cell>
          <cell r="H304">
            <v>50</v>
          </cell>
          <cell r="I304" t="str">
            <v>1x X3 AELIO-50K, 20x Solax Triple TBMS-S51, 2x Solax Triple TBMS-S51, 2x Solax Triple T-BAT-HS51 Series Box</v>
          </cell>
          <cell r="J304"/>
          <cell r="L304"/>
          <cell r="M304"/>
        </row>
        <row r="305">
          <cell r="E305">
            <v>920034</v>
          </cell>
          <cell r="F305" t="str">
            <v>Alfred BOX</v>
          </cell>
          <cell r="G305">
            <v>28</v>
          </cell>
          <cell r="H305"/>
          <cell r="I305" t="str">
            <v xml:space="preserve">Alfred box </v>
          </cell>
          <cell r="M305">
            <v>55.327999999999996</v>
          </cell>
        </row>
        <row r="306">
          <cell r="E306">
            <v>920035</v>
          </cell>
          <cell r="F306" t="str">
            <v>Alfred BOX  / 5pcs</v>
          </cell>
          <cell r="G306">
            <v>0</v>
          </cell>
          <cell r="H306"/>
          <cell r="I306" t="str">
            <v>Alfred box</v>
          </cell>
          <cell r="M306">
            <v>276.64</v>
          </cell>
        </row>
        <row r="307">
          <cell r="E307">
            <v>242050</v>
          </cell>
          <cell r="F307" t="str">
            <v>Solinteg M2HS-5K</v>
          </cell>
          <cell r="G307">
            <v>0</v>
          </cell>
          <cell r="H307"/>
          <cell r="I307" t="str">
            <v xml:space="preserve">Hybrid </v>
          </cell>
          <cell r="L307">
            <v>10</v>
          </cell>
          <cell r="M307">
            <v>585</v>
          </cell>
        </row>
        <row r="308">
          <cell r="E308">
            <v>242100</v>
          </cell>
          <cell r="F308" t="str">
            <v>Solinteg MHT-10-25</v>
          </cell>
          <cell r="G308">
            <v>0</v>
          </cell>
          <cell r="H308"/>
          <cell r="I308" t="str">
            <v xml:space="preserve">Hybrid </v>
          </cell>
          <cell r="L308">
            <v>10</v>
          </cell>
          <cell r="M308">
            <v>868</v>
          </cell>
        </row>
        <row r="309">
          <cell r="E309">
            <v>242120</v>
          </cell>
          <cell r="F309" t="str">
            <v>Solinteg MHT-12-25</v>
          </cell>
          <cell r="G309">
            <v>0</v>
          </cell>
          <cell r="H309"/>
          <cell r="I309" t="str">
            <v xml:space="preserve">Hybrid </v>
          </cell>
          <cell r="L309">
            <v>10</v>
          </cell>
          <cell r="M309">
            <v>886</v>
          </cell>
        </row>
        <row r="310">
          <cell r="E310">
            <v>242500</v>
          </cell>
          <cell r="F310" t="str">
            <v>Solinteg M2HT-50-150</v>
          </cell>
          <cell r="G310">
            <v>0</v>
          </cell>
          <cell r="H310"/>
          <cell r="I310" t="str">
            <v xml:space="preserve">Hybrid </v>
          </cell>
          <cell r="L310">
            <v>5</v>
          </cell>
          <cell r="M310">
            <v>3418</v>
          </cell>
        </row>
        <row r="311">
          <cell r="E311">
            <v>342050</v>
          </cell>
          <cell r="F311" t="str">
            <v>Solinteg EBA B5K1 5kWh</v>
          </cell>
          <cell r="G311">
            <v>0</v>
          </cell>
          <cell r="H311"/>
          <cell r="I311" t="str">
            <v>Battery HV</v>
          </cell>
          <cell r="L311">
            <v>10</v>
          </cell>
          <cell r="M311">
            <v>823</v>
          </cell>
        </row>
        <row r="312">
          <cell r="E312">
            <v>342160</v>
          </cell>
          <cell r="F312" t="str">
            <v>Solinteg E2BR-B16K 16KWh</v>
          </cell>
          <cell r="G312">
            <v>0</v>
          </cell>
          <cell r="H312"/>
          <cell r="I312" t="str">
            <v>Battery HV</v>
          </cell>
          <cell r="L312">
            <v>10</v>
          </cell>
          <cell r="M312">
            <v>1320</v>
          </cell>
        </row>
        <row r="313">
          <cell r="E313">
            <v>342001</v>
          </cell>
          <cell r="F313" t="str">
            <v>Solinteg E2BR-C16K BMS</v>
          </cell>
          <cell r="G313">
            <v>0</v>
          </cell>
          <cell r="H313"/>
          <cell r="I313" t="str">
            <v>BMS for E2BR-B16K 16KWh</v>
          </cell>
          <cell r="K313">
            <v>16.079999999999998</v>
          </cell>
          <cell r="L313">
            <v>10</v>
          </cell>
          <cell r="M313">
            <v>1020</v>
          </cell>
        </row>
        <row r="314">
          <cell r="E314">
            <v>542032</v>
          </cell>
          <cell r="F314" t="str">
            <v>Solinteg Rack(64/80/96/112Kwh)</v>
          </cell>
          <cell r="G314">
            <v>0</v>
          </cell>
          <cell r="H314"/>
          <cell r="I314" t="str">
            <v>Rack for E2BR-B16K 16KWh</v>
          </cell>
          <cell r="L314">
            <v>10</v>
          </cell>
          <cell r="M314">
            <v>1920</v>
          </cell>
        </row>
        <row r="315">
          <cell r="E315">
            <v>542012</v>
          </cell>
          <cell r="F315" t="str">
            <v>Solinteg Battery Adapter for B5K1</v>
          </cell>
          <cell r="G315">
            <v>0</v>
          </cell>
          <cell r="H315"/>
          <cell r="I315" t="str">
            <v>B5K1 accessory</v>
          </cell>
          <cell r="L315">
            <v>10</v>
          </cell>
          <cell r="M315">
            <v>62</v>
          </cell>
        </row>
        <row r="316">
          <cell r="E316">
            <v>542022</v>
          </cell>
          <cell r="F316" t="str">
            <v>Solinteg Base for EBA B5K1</v>
          </cell>
          <cell r="G316">
            <v>0</v>
          </cell>
          <cell r="H316"/>
          <cell r="I316" t="str">
            <v>B5K1 accessory</v>
          </cell>
          <cell r="L316">
            <v>10</v>
          </cell>
          <cell r="M316">
            <v>39</v>
          </cell>
        </row>
        <row r="317">
          <cell r="E317">
            <v>242001</v>
          </cell>
          <cell r="F317" t="str">
            <v>Solinteg SET MHT-10, 10kWh baterie</v>
          </cell>
          <cell r="G317">
            <v>0</v>
          </cell>
          <cell r="H317"/>
          <cell r="I317" t="str">
            <v>Solinteg MHT-10-25, 2x Solinteg EBA B5K1 5kWh, Adapter for B5K1, Base for EBA B5K1</v>
          </cell>
          <cell r="L317">
            <v>10</v>
          </cell>
          <cell r="M317"/>
        </row>
        <row r="318">
          <cell r="E318">
            <v>342960</v>
          </cell>
          <cell r="F318" t="str">
            <v>Solinteg E2BR-S96K-C</v>
          </cell>
          <cell r="G318">
            <v>0</v>
          </cell>
          <cell r="H318"/>
          <cell r="I318" t="str">
            <v>Outdoor cabinet 96kWh</v>
          </cell>
          <cell r="L318">
            <v>10</v>
          </cell>
          <cell r="M318">
            <v>17800</v>
          </cell>
        </row>
        <row r="319">
          <cell r="E319">
            <v>342110</v>
          </cell>
          <cell r="F319" t="str">
            <v>Solinteg E2BR-S112-C</v>
          </cell>
          <cell r="G319">
            <v>0</v>
          </cell>
          <cell r="H319"/>
          <cell r="I319" t="str">
            <v>Outdoor cabinet 112,5kWh</v>
          </cell>
          <cell r="L319">
            <v>10</v>
          </cell>
          <cell r="M319">
            <v>19200</v>
          </cell>
        </row>
        <row r="320">
          <cell r="E320">
            <v>242002</v>
          </cell>
          <cell r="F320" t="str">
            <v>Solinteg SET Outdoor ET M2HT-50, 112,5kWh baterie</v>
          </cell>
          <cell r="G320">
            <v>0</v>
          </cell>
          <cell r="H320"/>
          <cell r="I320" t="str">
            <v>Solinteg M2HT-50-150, outdoor cabinet 112,5kWh</v>
          </cell>
          <cell r="L320">
            <v>10</v>
          </cell>
          <cell r="M320"/>
        </row>
        <row r="321">
          <cell r="E321">
            <v>242003</v>
          </cell>
          <cell r="F321" t="str">
            <v>Solinteg SET Indoor ET M2HT-50, 112,5kWh baterie</v>
          </cell>
          <cell r="G321">
            <v>0</v>
          </cell>
          <cell r="H321"/>
          <cell r="I321" t="str">
            <v>Solinteg M2HT-50-150, 7x E2BR-B16K 16KWh, BMS for E2BR-B16K 16KWh, Rack for E2BR-B16K 16KWh</v>
          </cell>
          <cell r="L321">
            <v>10</v>
          </cell>
          <cell r="M321"/>
        </row>
        <row r="322">
          <cell r="E322">
            <v>240330</v>
          </cell>
          <cell r="F322" t="str">
            <v>Sungrow SG33CX-P2 V12</v>
          </cell>
          <cell r="G322">
            <v>2</v>
          </cell>
          <cell r="H322">
            <v>33</v>
          </cell>
          <cell r="I322" t="str">
            <v>Three Phases Inverters</v>
          </cell>
          <cell r="L322">
            <v>5</v>
          </cell>
          <cell r="M322">
            <v>1499.85</v>
          </cell>
        </row>
        <row r="323">
          <cell r="E323">
            <v>240501</v>
          </cell>
          <cell r="F323" t="str">
            <v>Sungrow SG50CX-P2 V12</v>
          </cell>
          <cell r="G323">
            <v>4</v>
          </cell>
          <cell r="H323">
            <v>50</v>
          </cell>
          <cell r="I323" t="str">
            <v>Three Phases Inverters</v>
          </cell>
          <cell r="L323">
            <v>5</v>
          </cell>
          <cell r="M323">
            <v>1727.1</v>
          </cell>
        </row>
        <row r="324">
          <cell r="E324">
            <v>240011</v>
          </cell>
          <cell r="F324" t="str">
            <v>Sungrow SG125CX-P2 V113</v>
          </cell>
          <cell r="G324">
            <v>2</v>
          </cell>
          <cell r="H324">
            <v>125</v>
          </cell>
          <cell r="I324" t="str">
            <v>Three Phases Inverters</v>
          </cell>
          <cell r="L324">
            <v>5</v>
          </cell>
          <cell r="M324">
            <v>3434</v>
          </cell>
        </row>
        <row r="325">
          <cell r="E325">
            <v>240120</v>
          </cell>
          <cell r="F325" t="str">
            <v>Sungrow SG125CX-P2 V21</v>
          </cell>
          <cell r="G325">
            <v>2</v>
          </cell>
          <cell r="H325">
            <v>125</v>
          </cell>
          <cell r="I325" t="str">
            <v>Three Phases Inverters</v>
          </cell>
          <cell r="L325">
            <v>5</v>
          </cell>
          <cell r="M325">
            <v>3434</v>
          </cell>
        </row>
        <row r="326">
          <cell r="E326">
            <v>240030</v>
          </cell>
          <cell r="F326" t="str">
            <v>Sungrow SG350HX</v>
          </cell>
          <cell r="G326">
            <v>0</v>
          </cell>
          <cell r="H326">
            <v>350</v>
          </cell>
          <cell r="I326" t="str">
            <v>Three Phases Inverters</v>
          </cell>
          <cell r="L326">
            <v>5</v>
          </cell>
          <cell r="M326">
            <v>7224</v>
          </cell>
        </row>
        <row r="327">
          <cell r="E327">
            <v>240100</v>
          </cell>
          <cell r="F327" t="str">
            <v>Sungrow střídač SH10T CZ</v>
          </cell>
          <cell r="G327">
            <v>30</v>
          </cell>
          <cell r="H327">
            <v>10</v>
          </cell>
          <cell r="I327" t="str">
            <v>Inverter SH10T</v>
          </cell>
          <cell r="J327">
            <v>3</v>
          </cell>
          <cell r="L327">
            <v>10</v>
          </cell>
          <cell r="M327">
            <v>1706</v>
          </cell>
        </row>
        <row r="328">
          <cell r="E328">
            <v>240150</v>
          </cell>
          <cell r="F328" t="str">
            <v>Sungrow střídač SH15T</v>
          </cell>
          <cell r="G328">
            <v>1</v>
          </cell>
          <cell r="H328">
            <v>15</v>
          </cell>
          <cell r="I328" t="str">
            <v>Inverter 15kW</v>
          </cell>
          <cell r="L328">
            <v>5</v>
          </cell>
          <cell r="M328">
            <v>1906</v>
          </cell>
        </row>
        <row r="329">
          <cell r="E329">
            <v>240200</v>
          </cell>
          <cell r="F329" t="str">
            <v>Sungrow střídač SH20T</v>
          </cell>
          <cell r="G329">
            <v>4</v>
          </cell>
          <cell r="H329">
            <v>20</v>
          </cell>
          <cell r="I329" t="str">
            <v>Inverter 20kW</v>
          </cell>
          <cell r="L329">
            <v>5</v>
          </cell>
          <cell r="M329">
            <v>2112</v>
          </cell>
        </row>
        <row r="330">
          <cell r="E330">
            <v>240201</v>
          </cell>
          <cell r="F330" t="str">
            <v>Sungrow střídač SH25T</v>
          </cell>
          <cell r="G330">
            <v>45</v>
          </cell>
          <cell r="H330">
            <v>25</v>
          </cell>
          <cell r="I330" t="str">
            <v>Inverter 25kW</v>
          </cell>
          <cell r="L330">
            <v>5</v>
          </cell>
          <cell r="M330">
            <v>2275</v>
          </cell>
        </row>
        <row r="331">
          <cell r="E331">
            <v>340231</v>
          </cell>
          <cell r="F331" t="str">
            <v>Sungrow PowerStack ST225kWh-110kW-2h</v>
          </cell>
          <cell r="G331">
            <v>0</v>
          </cell>
          <cell r="H331">
            <v>110</v>
          </cell>
          <cell r="I331" t="str">
            <v>Commercial battery</v>
          </cell>
          <cell r="L331">
            <v>5</v>
          </cell>
          <cell r="M331">
            <v>37730</v>
          </cell>
        </row>
        <row r="332">
          <cell r="E332">
            <v>340001</v>
          </cell>
          <cell r="F332" t="str">
            <v>Sungrow EMS300CP_ST225CS-2H_V1326_S</v>
          </cell>
          <cell r="G332">
            <v>0</v>
          </cell>
          <cell r="H332">
            <v>110</v>
          </cell>
          <cell r="I332" t="str">
            <v>Accesories for commercial battery</v>
          </cell>
          <cell r="L332">
            <v>5</v>
          </cell>
          <cell r="M332">
            <v>1470</v>
          </cell>
        </row>
        <row r="333">
          <cell r="E333">
            <v>340050</v>
          </cell>
          <cell r="F333" t="str">
            <v>Sungrow SBH Battery Module(IEC)_SMR050</v>
          </cell>
          <cell r="G333">
            <v>434</v>
          </cell>
          <cell r="H333">
            <v>5</v>
          </cell>
          <cell r="I333" t="str">
            <v>SBH Battery Module(IEC)_SMR050</v>
          </cell>
          <cell r="L333">
            <v>10</v>
          </cell>
          <cell r="M333">
            <v>1200</v>
          </cell>
        </row>
        <row r="334">
          <cell r="E334">
            <v>540002</v>
          </cell>
          <cell r="F334" t="str">
            <v>Sungrow SBH Accessory</v>
          </cell>
          <cell r="G334">
            <v>107</v>
          </cell>
          <cell r="H334"/>
          <cell r="I334" t="str">
            <v>SBH Accessory</v>
          </cell>
          <cell r="L334">
            <v>10</v>
          </cell>
          <cell r="M334">
            <v>455</v>
          </cell>
        </row>
        <row r="335">
          <cell r="E335">
            <v>540001</v>
          </cell>
          <cell r="F335" t="str">
            <v>Sungrow I Home Manager</v>
          </cell>
          <cell r="G335">
            <v>61</v>
          </cell>
          <cell r="H335"/>
          <cell r="I335" t="str">
            <v>Management, monitoring</v>
          </cell>
          <cell r="L335">
            <v>10</v>
          </cell>
          <cell r="M335">
            <v>136</v>
          </cell>
        </row>
        <row r="336">
          <cell r="E336">
            <v>540011</v>
          </cell>
          <cell r="F336" t="str">
            <v>Sungrow WiNet-S2 V11</v>
          </cell>
          <cell r="G336">
            <v>8</v>
          </cell>
          <cell r="H336"/>
          <cell r="I336" t="str">
            <v>Management, monitoring</v>
          </cell>
          <cell r="L336">
            <v>10</v>
          </cell>
          <cell r="M336">
            <v>51</v>
          </cell>
        </row>
        <row r="337">
          <cell r="E337">
            <v>740110</v>
          </cell>
          <cell r="F337" t="str">
            <v>Sungrow AC011E-01 EV Charger 11KW EU 3phase Hybrid Charging</v>
          </cell>
          <cell r="G337">
            <v>0</v>
          </cell>
          <cell r="H337">
            <v>11</v>
          </cell>
          <cell r="I337" t="str">
            <v>EV charger</v>
          </cell>
          <cell r="L337">
            <v>10</v>
          </cell>
          <cell r="M337">
            <v>253</v>
          </cell>
        </row>
        <row r="338">
          <cell r="E338">
            <v>740220</v>
          </cell>
          <cell r="F338" t="str">
            <v>Sungrow 22kW AC Charger EU Version cable with MID</v>
          </cell>
          <cell r="G338">
            <v>4</v>
          </cell>
          <cell r="H338">
            <v>22</v>
          </cell>
          <cell r="I338" t="str">
            <v>EV charger</v>
          </cell>
          <cell r="L338">
            <v>10</v>
          </cell>
          <cell r="M338">
            <v>606</v>
          </cell>
        </row>
        <row r="339">
          <cell r="E339">
            <v>240001</v>
          </cell>
          <cell r="F339" t="str">
            <v>AKCE Sungrow SET SH10T + SBH100</v>
          </cell>
          <cell r="G339">
            <v>0</v>
          </cell>
          <cell r="H339">
            <v>10</v>
          </cell>
          <cell r="I339" t="str">
            <v>Sungrow SHT10, 2x SBH Battery Module(IEC)_SMR050, SBH Accessory</v>
          </cell>
          <cell r="L339">
            <v>10</v>
          </cell>
          <cell r="M339">
            <v>3390</v>
          </cell>
        </row>
        <row r="340">
          <cell r="E340">
            <v>240003</v>
          </cell>
          <cell r="F340" t="str">
            <v>Sungrow SET 2x SH25T + SBH 100kWh</v>
          </cell>
          <cell r="G340">
            <v>0</v>
          </cell>
          <cell r="H340">
            <v>50</v>
          </cell>
          <cell r="I340" t="str">
            <v>Sungrow 2xSHT25, 20x SBH Battery Module(IEC)_SMR050, SBH Accessory</v>
          </cell>
          <cell r="L340">
            <v>5</v>
          </cell>
          <cell r="M340">
            <v>27522.224999999999</v>
          </cell>
        </row>
        <row r="341">
          <cell r="E341">
            <v>240004</v>
          </cell>
          <cell r="F341" t="str">
            <v>Sungrow SET 1x SH25T + SBH 50kWh</v>
          </cell>
          <cell r="G341">
            <v>0</v>
          </cell>
          <cell r="H341">
            <v>25</v>
          </cell>
          <cell r="I341" t="str">
            <v>Sungrow SHT25, 10x SBH Battery Module(IEC)_SMR050, SBH Accessory</v>
          </cell>
          <cell r="M341">
            <v>13761.112499999999</v>
          </cell>
        </row>
        <row r="342">
          <cell r="E342">
            <v>240002</v>
          </cell>
          <cell r="F342" t="str">
            <v>Sungrow SET PowerStack ST225kWh-110kW-2h</v>
          </cell>
          <cell r="G342">
            <v>10</v>
          </cell>
          <cell r="H342"/>
          <cell r="I342" t="str">
            <v>Sungrow SET PowerStack ST225kWh-110kW-2h+Sungrow EMS300CP</v>
          </cell>
          <cell r="L342">
            <v>5</v>
          </cell>
          <cell r="M342">
            <v>39200</v>
          </cell>
        </row>
        <row r="343">
          <cell r="E343">
            <v>207080</v>
          </cell>
          <cell r="F343" t="str">
            <v>Fronius Symo GEN24 8.0 PLUS</v>
          </cell>
          <cell r="G343">
            <v>10</v>
          </cell>
          <cell r="H343">
            <v>8</v>
          </cell>
          <cell r="I343" t="str">
            <v>Three Phase Inverter</v>
          </cell>
          <cell r="L343">
            <v>10</v>
          </cell>
          <cell r="M343">
            <v>1914</v>
          </cell>
        </row>
        <row r="344">
          <cell r="E344">
            <v>207101</v>
          </cell>
          <cell r="F344" t="str">
            <v>Fronius Symo GEN24 10.0 PLUS</v>
          </cell>
          <cell r="G344">
            <v>5</v>
          </cell>
          <cell r="H344">
            <v>10</v>
          </cell>
          <cell r="I344" t="str">
            <v>Three Phase Inverter</v>
          </cell>
          <cell r="L344">
            <v>10</v>
          </cell>
          <cell r="M344">
            <v>1999.51</v>
          </cell>
        </row>
        <row r="345">
          <cell r="E345">
            <v>207001</v>
          </cell>
          <cell r="F345" t="str">
            <v>Fronius Smart Meter 63A-3</v>
          </cell>
          <cell r="G345">
            <v>8</v>
          </cell>
          <cell r="I345" t="str">
            <v>Energy meter - Three Phase</v>
          </cell>
          <cell r="L345">
            <v>2</v>
          </cell>
          <cell r="M345">
            <v>160.47999999999999</v>
          </cell>
        </row>
        <row r="346">
          <cell r="E346">
            <v>234201</v>
          </cell>
          <cell r="F346" t="str">
            <v>Huawei inverter SUN 2000-20K-MB0</v>
          </cell>
          <cell r="G346">
            <v>1</v>
          </cell>
          <cell r="H346">
            <v>20</v>
          </cell>
          <cell r="I346" t="str">
            <v>Třífázový síťový střídač</v>
          </cell>
          <cell r="J346">
            <v>3</v>
          </cell>
          <cell r="L346">
            <v>10</v>
          </cell>
          <cell r="M346">
            <v>1953</v>
          </cell>
        </row>
        <row r="347">
          <cell r="E347">
            <v>234300</v>
          </cell>
          <cell r="F347" t="str">
            <v>Huawei inverter SUN-2000-30KTL-M3</v>
          </cell>
          <cell r="G347">
            <v>1</v>
          </cell>
          <cell r="H347">
            <v>33</v>
          </cell>
          <cell r="I347" t="str">
            <v>Třífázový síťový střídač</v>
          </cell>
          <cell r="J347">
            <v>3</v>
          </cell>
          <cell r="L347">
            <v>5</v>
          </cell>
          <cell r="M347">
            <v>1828</v>
          </cell>
        </row>
        <row r="348">
          <cell r="E348">
            <v>234100</v>
          </cell>
          <cell r="F348" t="str">
            <v>Huawei inverter SUN2000-100KTL-M2</v>
          </cell>
          <cell r="G348">
            <v>0</v>
          </cell>
          <cell r="H348">
            <v>100</v>
          </cell>
          <cell r="I348" t="str">
            <v>Třífázový síťový střídač</v>
          </cell>
          <cell r="J348">
            <v>3</v>
          </cell>
          <cell r="L348">
            <v>5</v>
          </cell>
          <cell r="M348">
            <v>3487</v>
          </cell>
        </row>
        <row r="349">
          <cell r="E349">
            <v>234500</v>
          </cell>
          <cell r="F349" t="str">
            <v>Huawei inverter SUN-2000-50KTL-M3</v>
          </cell>
          <cell r="G349">
            <v>1</v>
          </cell>
          <cell r="H349">
            <v>50</v>
          </cell>
          <cell r="I349" t="str">
            <v>Třífázový síťový střídač</v>
          </cell>
          <cell r="J349">
            <v>3</v>
          </cell>
          <cell r="L349">
            <v>5</v>
          </cell>
          <cell r="M349">
            <v>2217</v>
          </cell>
        </row>
        <row r="350">
          <cell r="E350">
            <v>234081</v>
          </cell>
          <cell r="F350" t="str">
            <v>Huawei inverter SUN 5000-8K-MAP0</v>
          </cell>
          <cell r="G350">
            <v>1</v>
          </cell>
          <cell r="H350">
            <v>8</v>
          </cell>
          <cell r="I350" t="str">
            <v>Třífázový síťový střídač</v>
          </cell>
          <cell r="L350">
            <v>15</v>
          </cell>
          <cell r="M350">
            <v>943</v>
          </cell>
        </row>
        <row r="351">
          <cell r="E351">
            <v>234102</v>
          </cell>
          <cell r="F351" t="str">
            <v>Huawei inverter SUN 2000-10K-MAP0</v>
          </cell>
          <cell r="G351">
            <v>11</v>
          </cell>
          <cell r="H351">
            <v>10</v>
          </cell>
          <cell r="I351" t="str">
            <v>Three Phase Hybrid Inventer, Asymmetric Ouput, Superb Off-grid Backup Capability</v>
          </cell>
          <cell r="J351">
            <v>3</v>
          </cell>
          <cell r="L351">
            <v>10</v>
          </cell>
          <cell r="M351">
            <v>1256</v>
          </cell>
        </row>
        <row r="352">
          <cell r="E352">
            <v>234121</v>
          </cell>
          <cell r="F352" t="str">
            <v>Huawei inverter SUN 2000-12K-MAP0</v>
          </cell>
          <cell r="G352">
            <v>5</v>
          </cell>
          <cell r="H352">
            <v>12</v>
          </cell>
          <cell r="I352" t="str">
            <v>Three Phase Hybrid Inventer, Asymmetric Ouput, Superb Off-grid Backup Capability</v>
          </cell>
          <cell r="J352">
            <v>3</v>
          </cell>
          <cell r="L352">
            <v>10</v>
          </cell>
          <cell r="M352">
            <v>1357</v>
          </cell>
        </row>
        <row r="353">
          <cell r="E353">
            <v>234122</v>
          </cell>
          <cell r="F353" t="str">
            <v>Huawei inverter SUN 5000-12K-MAP0</v>
          </cell>
          <cell r="G353">
            <v>8</v>
          </cell>
          <cell r="H353">
            <v>12</v>
          </cell>
          <cell r="I353" t="str">
            <v>Three Phase Hybrid Inventer</v>
          </cell>
          <cell r="J353">
            <v>3</v>
          </cell>
          <cell r="L353">
            <v>15</v>
          </cell>
          <cell r="M353">
            <v>1256</v>
          </cell>
        </row>
        <row r="354">
          <cell r="E354">
            <v>234001</v>
          </cell>
          <cell r="F354" t="str">
            <v>Huawei inverter SET SUN 2000-5KTL-L1, 5kWh baterie</v>
          </cell>
          <cell r="G354">
            <v>0</v>
          </cell>
          <cell r="H354">
            <v>5</v>
          </cell>
          <cell r="I354" t="str">
            <v>Huawei inverter SUN 2000-5KTL-L1, Huawei power module LUNA2000-5KW-C0, Huawei meter DDSU666-H 100A, Huawei battery module LUNA2000-5-E0</v>
          </cell>
          <cell r="J354"/>
          <cell r="L354">
            <v>10</v>
          </cell>
          <cell r="M354"/>
        </row>
        <row r="355">
          <cell r="E355">
            <v>234006</v>
          </cell>
          <cell r="F355" t="str">
            <v>Huawei inverter SET SUN 5000-8K-MAP0, 14kWh baterie</v>
          </cell>
          <cell r="G355">
            <v>0</v>
          </cell>
          <cell r="H355">
            <v>8</v>
          </cell>
          <cell r="I355" t="str">
            <v>Huawei inverter SET SUN 5000-8K-MAP0,  Power module LUNA2000-10KW-C1, Huawei meter DTSU666-H 100A, battery module LUNA2000-7-E1</v>
          </cell>
          <cell r="J355">
            <v>3</v>
          </cell>
          <cell r="L355">
            <v>10</v>
          </cell>
          <cell r="M355"/>
        </row>
        <row r="356">
          <cell r="E356">
            <v>234003</v>
          </cell>
          <cell r="F356" t="str">
            <v>Huawei inverter SET SUN 2000-10K-MAP0, 10kWh baterie</v>
          </cell>
          <cell r="G356">
            <v>0</v>
          </cell>
          <cell r="H356">
            <v>10</v>
          </cell>
          <cell r="I356" t="str">
            <v>Huawei inverter SET SUN 2000-10K-MAP0, Power module LUNA2000-5KW-C0, Huawei meter DTSU666-H 100A, battery module LUNA2000-5-E0</v>
          </cell>
          <cell r="J356">
            <v>3</v>
          </cell>
          <cell r="L356">
            <v>10</v>
          </cell>
          <cell r="M356"/>
        </row>
        <row r="357">
          <cell r="E357">
            <v>234002</v>
          </cell>
          <cell r="F357" t="str">
            <v>Huawei inverter SET SUN 2000-10K-MAP0, 14kWh baterie</v>
          </cell>
          <cell r="G357">
            <v>0</v>
          </cell>
          <cell r="H357">
            <v>10</v>
          </cell>
          <cell r="I357" t="str">
            <v>Huawei inverter SET SUN 2000-10K-MAP0,  Power module LUNA2000-10KW-C1, Huawei meter DTSU666-H 100A, battery module LUNA2000-7-E1</v>
          </cell>
          <cell r="J357">
            <v>3</v>
          </cell>
          <cell r="L357">
            <v>10</v>
          </cell>
          <cell r="M357"/>
        </row>
        <row r="358">
          <cell r="E358">
            <v>234004</v>
          </cell>
          <cell r="F358" t="str">
            <v>Huawei inverter SET SUN 5000-12K-MAP0, 10kWh baterie</v>
          </cell>
          <cell r="G358">
            <v>0</v>
          </cell>
          <cell r="H358">
            <v>12</v>
          </cell>
          <cell r="I358" t="str">
            <v>Huawei inverter SET SUN 5000-12K-MAP0, Power module LUNA2000-5KW-C0 , Huawei meter DTSU666-H 100A, battery module LUNA2000-5-E0</v>
          </cell>
          <cell r="L358">
            <v>10</v>
          </cell>
          <cell r="M358"/>
        </row>
        <row r="359">
          <cell r="E359">
            <v>234005</v>
          </cell>
          <cell r="F359" t="str">
            <v>Huawei inverter SET SUN 5000-12K-MAP0, 14kWh baterie</v>
          </cell>
          <cell r="G359">
            <v>0</v>
          </cell>
          <cell r="H359">
            <v>12</v>
          </cell>
          <cell r="I359" t="str">
            <v>Huawei inverter SET SUN 5000-12K-MAP0,  Power module LUNA2000-10KW-C1, Huawei meter DTSU666-H 100A, battery module LUNA2000-7-E1</v>
          </cell>
          <cell r="L359">
            <v>10</v>
          </cell>
          <cell r="M359"/>
        </row>
        <row r="360">
          <cell r="E360">
            <v>334051</v>
          </cell>
          <cell r="F360" t="str">
            <v>Huawei power module LUNA2000-5KW-C0</v>
          </cell>
          <cell r="G360">
            <v>71</v>
          </cell>
          <cell r="I360" t="str">
            <v>Battery</v>
          </cell>
          <cell r="J360">
            <v>3</v>
          </cell>
          <cell r="L360">
            <v>10</v>
          </cell>
          <cell r="M360">
            <v>640</v>
          </cell>
        </row>
        <row r="361">
          <cell r="E361">
            <v>334050</v>
          </cell>
          <cell r="F361" t="str">
            <v>Huawei battery module LUNA2000-5-E0</v>
          </cell>
          <cell r="G361">
            <v>58</v>
          </cell>
          <cell r="H361">
            <v>5</v>
          </cell>
          <cell r="I361" t="str">
            <v>Battery</v>
          </cell>
          <cell r="K361">
            <v>5</v>
          </cell>
          <cell r="L361">
            <v>10</v>
          </cell>
          <cell r="M361">
            <v>1583</v>
          </cell>
        </row>
        <row r="362">
          <cell r="E362">
            <v>334070</v>
          </cell>
          <cell r="F362" t="str">
            <v>Huawei battery module LUNA2000-7-E1</v>
          </cell>
          <cell r="G362">
            <v>23</v>
          </cell>
          <cell r="H362">
            <v>7</v>
          </cell>
          <cell r="I362" t="str">
            <v>Battery</v>
          </cell>
          <cell r="L362">
            <v>10</v>
          </cell>
          <cell r="M362">
            <v>2247</v>
          </cell>
        </row>
        <row r="363">
          <cell r="E363">
            <v>334010</v>
          </cell>
          <cell r="F363" t="str">
            <v>Huawei power module LUNA2000-10KW-C1</v>
          </cell>
          <cell r="G363">
            <v>22</v>
          </cell>
          <cell r="I363" t="str">
            <v>Power module (BMS)</v>
          </cell>
          <cell r="J363">
            <v>3</v>
          </cell>
          <cell r="L363">
            <v>10</v>
          </cell>
          <cell r="M363">
            <v>799</v>
          </cell>
        </row>
        <row r="364">
          <cell r="E364">
            <v>334201</v>
          </cell>
          <cell r="F364" t="str">
            <v>Huawei LUNA2000-215KWH-2S10</v>
          </cell>
          <cell r="G364">
            <v>2</v>
          </cell>
          <cell r="I364" t="str">
            <v>Battery Huawei LUNA2000-215KWH-2S10</v>
          </cell>
          <cell r="J364">
            <v>3</v>
          </cell>
          <cell r="K364">
            <v>215</v>
          </cell>
          <cell r="L364">
            <v>10</v>
          </cell>
          <cell r="M364">
            <v>48880</v>
          </cell>
        </row>
        <row r="365">
          <cell r="E365">
            <v>534016</v>
          </cell>
          <cell r="F365" t="str">
            <v>Huawei SmartLogger3000C01</v>
          </cell>
          <cell r="G365">
            <v>1</v>
          </cell>
          <cell r="I365" t="str">
            <v>Accesories for Huawei LUNA2000-215KWH-2S10</v>
          </cell>
          <cell r="J365">
            <v>3</v>
          </cell>
          <cell r="L365">
            <v>10</v>
          </cell>
          <cell r="M365">
            <v>936</v>
          </cell>
        </row>
        <row r="366">
          <cell r="E366">
            <v>534017</v>
          </cell>
          <cell r="F366" t="str">
            <v>Huawei SmartModule1000A01</v>
          </cell>
          <cell r="G366">
            <v>1</v>
          </cell>
          <cell r="I366" t="str">
            <v>Accesories for  Huawei LUNA2000-215KWH-2S10</v>
          </cell>
          <cell r="J366">
            <v>3</v>
          </cell>
          <cell r="L366">
            <v>10</v>
          </cell>
          <cell r="M366">
            <v>211</v>
          </cell>
        </row>
        <row r="367">
          <cell r="E367">
            <v>534018</v>
          </cell>
          <cell r="F367" t="str">
            <v>Huawei Smart Power Sensor-80AI-T0</v>
          </cell>
          <cell r="G367">
            <v>1</v>
          </cell>
          <cell r="I367" t="str">
            <v>Accesories for  Huawei LUNA2000-215KWH-2S10</v>
          </cell>
          <cell r="J367">
            <v>3</v>
          </cell>
          <cell r="L367">
            <v>10</v>
          </cell>
          <cell r="M367">
            <v>144</v>
          </cell>
        </row>
        <row r="368">
          <cell r="E368" t="str">
            <v>001071</v>
          </cell>
          <cell r="F368" t="str">
            <v>Commisioning BESS service Huawei LUNA</v>
          </cell>
          <cell r="G368" t="e">
            <v>#N/A</v>
          </cell>
          <cell r="I368" t="str">
            <v>Accesories for  Huawei LUNA2000-215KWH-2S10</v>
          </cell>
          <cell r="J368">
            <v>3</v>
          </cell>
          <cell r="L368">
            <v>10</v>
          </cell>
          <cell r="M368">
            <v>1790</v>
          </cell>
        </row>
        <row r="369">
          <cell r="E369">
            <v>534001</v>
          </cell>
          <cell r="F369" t="str">
            <v>Huawei meter DTSU666-H 100A</v>
          </cell>
          <cell r="G369">
            <v>-27</v>
          </cell>
          <cell r="I369" t="str">
            <v>Meter - Three Phase</v>
          </cell>
          <cell r="J369">
            <v>3</v>
          </cell>
          <cell r="L369">
            <v>2</v>
          </cell>
          <cell r="M369">
            <v>98</v>
          </cell>
        </row>
        <row r="370">
          <cell r="E370">
            <v>534000</v>
          </cell>
          <cell r="F370" t="str">
            <v>Huawei LUNA2000 Wall Mounting Bracket</v>
          </cell>
          <cell r="G370">
            <v>7</v>
          </cell>
          <cell r="I370" t="str">
            <v>Nástěnný držák</v>
          </cell>
          <cell r="L370">
            <v>2</v>
          </cell>
          <cell r="M370">
            <v>58</v>
          </cell>
        </row>
        <row r="371">
          <cell r="E371">
            <v>534002</v>
          </cell>
          <cell r="F371" t="str">
            <v>Huawei EMMA-A02</v>
          </cell>
          <cell r="G371">
            <v>11</v>
          </cell>
          <cell r="I371" t="str">
            <v>Asistent energetického řízení</v>
          </cell>
          <cell r="L371">
            <v>2</v>
          </cell>
          <cell r="M371">
            <v>396</v>
          </cell>
        </row>
        <row r="372">
          <cell r="E372">
            <v>534007</v>
          </cell>
          <cell r="F372" t="str">
            <v>Huawei Dongle WLAN-FE (fast ethernet) AP+STA</v>
          </cell>
          <cell r="G372">
            <v>-5</v>
          </cell>
          <cell r="I372" t="str">
            <v>Power 2,5W, LED Indicator, Plug and Play, IP rating: IP65</v>
          </cell>
          <cell r="L372">
            <v>2</v>
          </cell>
          <cell r="M372">
            <v>42</v>
          </cell>
        </row>
        <row r="373">
          <cell r="E373">
            <v>534008</v>
          </cell>
          <cell r="F373" t="str">
            <v>Huawei SmartLogger3000A01 bez MBUS</v>
          </cell>
          <cell r="G373">
            <v>3</v>
          </cell>
          <cell r="L373">
            <v>2</v>
          </cell>
          <cell r="M373">
            <v>333</v>
          </cell>
        </row>
        <row r="374">
          <cell r="E374">
            <v>534009</v>
          </cell>
          <cell r="F374" t="str">
            <v>Huawei SmartLogger3000A03 s MBUS</v>
          </cell>
          <cell r="G374">
            <v>3</v>
          </cell>
          <cell r="L374">
            <v>2</v>
          </cell>
          <cell r="M374">
            <v>763</v>
          </cell>
        </row>
        <row r="375">
          <cell r="E375">
            <v>534012</v>
          </cell>
          <cell r="F375" t="str">
            <v>Huawei SmartGuard-63A-T0</v>
          </cell>
          <cell r="G375">
            <v>3</v>
          </cell>
          <cell r="L375">
            <v>2</v>
          </cell>
          <cell r="M375">
            <v>590</v>
          </cell>
        </row>
        <row r="376">
          <cell r="E376">
            <v>534006</v>
          </cell>
          <cell r="F376" t="str">
            <v>Huawei Back up box 1-phase</v>
          </cell>
          <cell r="G376">
            <v>0</v>
          </cell>
          <cell r="J376">
            <v>1</v>
          </cell>
          <cell r="L376">
            <v>2</v>
          </cell>
          <cell r="M376">
            <v>312</v>
          </cell>
        </row>
        <row r="377">
          <cell r="E377">
            <v>534013</v>
          </cell>
          <cell r="F377" t="str">
            <v>Huawei Dongle 4G no SIM card</v>
          </cell>
          <cell r="G377">
            <v>18</v>
          </cell>
          <cell r="L377">
            <v>2</v>
          </cell>
          <cell r="M377">
            <v>96</v>
          </cell>
        </row>
        <row r="378">
          <cell r="E378">
            <v>534005</v>
          </cell>
          <cell r="F378" t="str">
            <v>Huawei Back up box 3-phase</v>
          </cell>
          <cell r="G378">
            <v>1</v>
          </cell>
          <cell r="J378">
            <v>3</v>
          </cell>
          <cell r="L378">
            <v>2</v>
          </cell>
          <cell r="M378">
            <v>499</v>
          </cell>
        </row>
        <row r="379">
          <cell r="E379">
            <v>534004</v>
          </cell>
          <cell r="F379" t="str">
            <v>Huawei smart energy controller SUN2000-15 K-MBO</v>
          </cell>
          <cell r="G379">
            <v>11</v>
          </cell>
          <cell r="H379">
            <v>15</v>
          </cell>
          <cell r="I379" t="str">
            <v>Hybrid, silnoproudá verze</v>
          </cell>
          <cell r="J379">
            <v>3</v>
          </cell>
          <cell r="L379">
            <v>10</v>
          </cell>
          <cell r="M379">
            <v>1812</v>
          </cell>
        </row>
        <row r="380">
          <cell r="E380">
            <v>534003</v>
          </cell>
          <cell r="F380" t="str">
            <v>Huawei smart energy controller SUN2000-12 K-MB0</v>
          </cell>
          <cell r="G380">
            <v>10</v>
          </cell>
          <cell r="H380">
            <v>12</v>
          </cell>
          <cell r="I380" t="str">
            <v>Hybrid, silnoproudá verze</v>
          </cell>
          <cell r="J380">
            <v>3</v>
          </cell>
          <cell r="L380">
            <v>10</v>
          </cell>
          <cell r="M380">
            <v>1604</v>
          </cell>
        </row>
        <row r="381">
          <cell r="E381">
            <v>234051</v>
          </cell>
          <cell r="F381" t="str">
            <v>Huawei inverter SUN 2000-5KTL-L1 HC</v>
          </cell>
          <cell r="G381">
            <v>1</v>
          </cell>
          <cell r="H381">
            <v>5</v>
          </cell>
          <cell r="I381" t="str">
            <v>Hybrid</v>
          </cell>
          <cell r="J381">
            <v>1</v>
          </cell>
          <cell r="L381">
            <v>10</v>
          </cell>
          <cell r="M381">
            <v>564</v>
          </cell>
        </row>
        <row r="382">
          <cell r="E382">
            <v>234060</v>
          </cell>
          <cell r="F382" t="str">
            <v>Huawei inverter SUN 2000-6KTL-M1 HC</v>
          </cell>
          <cell r="G382">
            <v>15</v>
          </cell>
          <cell r="H382">
            <v>6</v>
          </cell>
          <cell r="I382" t="str">
            <v>Hybrid</v>
          </cell>
          <cell r="J382">
            <v>3</v>
          </cell>
          <cell r="L382">
            <v>10</v>
          </cell>
          <cell r="M382">
            <v>724</v>
          </cell>
        </row>
        <row r="383">
          <cell r="E383">
            <v>234080</v>
          </cell>
          <cell r="F383" t="str">
            <v>Huawei inverter SUN 2000-8KTL-M1 HC</v>
          </cell>
          <cell r="G383">
            <v>3</v>
          </cell>
          <cell r="H383">
            <v>8</v>
          </cell>
          <cell r="I383" t="str">
            <v>Hybrid</v>
          </cell>
          <cell r="J383">
            <v>3</v>
          </cell>
          <cell r="L383">
            <v>10</v>
          </cell>
          <cell r="M383">
            <v>734</v>
          </cell>
        </row>
        <row r="384">
          <cell r="E384">
            <v>234101</v>
          </cell>
          <cell r="F384" t="str">
            <v>Huawei inverter SUN 2000-10KTL-M1 HC</v>
          </cell>
          <cell r="G384">
            <v>1</v>
          </cell>
          <cell r="H384">
            <v>10</v>
          </cell>
          <cell r="I384" t="str">
            <v>Hybrid</v>
          </cell>
          <cell r="J384">
            <v>3</v>
          </cell>
          <cell r="L384">
            <v>10</v>
          </cell>
          <cell r="M384">
            <v>859</v>
          </cell>
        </row>
        <row r="385">
          <cell r="E385">
            <v>234120</v>
          </cell>
          <cell r="F385" t="str">
            <v>Huawei inverter SUN 2000-12KTL-M5</v>
          </cell>
          <cell r="G385">
            <v>0</v>
          </cell>
          <cell r="H385">
            <v>12</v>
          </cell>
          <cell r="I385" t="str">
            <v>Hybrid</v>
          </cell>
          <cell r="J385">
            <v>3</v>
          </cell>
          <cell r="L385">
            <v>10</v>
          </cell>
          <cell r="M385">
            <v>1321</v>
          </cell>
        </row>
        <row r="386">
          <cell r="E386">
            <v>234200</v>
          </cell>
          <cell r="F386" t="str">
            <v>Huawei inverter SUN 2000-20KTL-M5</v>
          </cell>
          <cell r="G386">
            <v>0</v>
          </cell>
          <cell r="H386">
            <v>20</v>
          </cell>
          <cell r="I386" t="str">
            <v>Hybrid</v>
          </cell>
          <cell r="J386">
            <v>3</v>
          </cell>
          <cell r="L386">
            <v>10</v>
          </cell>
          <cell r="M386">
            <v>1602</v>
          </cell>
        </row>
        <row r="387">
          <cell r="E387">
            <v>234250</v>
          </cell>
          <cell r="F387" t="str">
            <v>Huawei inverter SUN 2000-25KTL-M5</v>
          </cell>
          <cell r="G387">
            <v>0</v>
          </cell>
          <cell r="H387">
            <v>25</v>
          </cell>
          <cell r="I387" t="str">
            <v>Hybrid</v>
          </cell>
          <cell r="J387">
            <v>3</v>
          </cell>
          <cell r="L387">
            <v>10</v>
          </cell>
          <cell r="M387">
            <v>1655</v>
          </cell>
        </row>
        <row r="388">
          <cell r="E388">
            <v>234400</v>
          </cell>
          <cell r="F388" t="str">
            <v>Huawei inverter SUN 2000-40KTL-M3</v>
          </cell>
          <cell r="G388">
            <v>1</v>
          </cell>
          <cell r="H388">
            <v>40</v>
          </cell>
          <cell r="I388" t="str">
            <v>Hybrid</v>
          </cell>
          <cell r="J388">
            <v>3</v>
          </cell>
          <cell r="L388">
            <v>10</v>
          </cell>
          <cell r="M388">
            <v>2206</v>
          </cell>
        </row>
        <row r="389">
          <cell r="E389">
            <v>734220</v>
          </cell>
          <cell r="F389" t="str">
            <v>Huawei AC charger 3 Phase 22kW/32A</v>
          </cell>
          <cell r="G389">
            <v>4</v>
          </cell>
          <cell r="H389">
            <v>22</v>
          </cell>
          <cell r="I389" t="str">
            <v>Třífázová nabíječka</v>
          </cell>
          <cell r="J389">
            <v>3</v>
          </cell>
          <cell r="L389">
            <v>3</v>
          </cell>
          <cell r="M389">
            <v>566</v>
          </cell>
        </row>
        <row r="390">
          <cell r="E390">
            <v>234050</v>
          </cell>
          <cell r="F390" t="str">
            <v>Huawei inverter SUN 2000-5KTL-M1-HC</v>
          </cell>
          <cell r="G390">
            <v>10</v>
          </cell>
          <cell r="H390">
            <v>5</v>
          </cell>
          <cell r="I390" t="str">
            <v>Hybrid</v>
          </cell>
          <cell r="J390">
            <v>3</v>
          </cell>
          <cell r="L390">
            <v>10</v>
          </cell>
          <cell r="M390">
            <v>654</v>
          </cell>
        </row>
        <row r="391">
          <cell r="E391">
            <v>434040</v>
          </cell>
          <cell r="F391" t="str">
            <v>Huawei SUN2000-450W-P2 Optimizer</v>
          </cell>
          <cell r="G391">
            <v>14</v>
          </cell>
          <cell r="H391"/>
          <cell r="I391" t="str">
            <v>Optimizer 450</v>
          </cell>
          <cell r="J391"/>
          <cell r="L391">
            <v>25</v>
          </cell>
          <cell r="M391">
            <v>34</v>
          </cell>
        </row>
        <row r="392">
          <cell r="E392">
            <v>434060</v>
          </cell>
          <cell r="F392" t="str">
            <v>Huawei SUN2000-600W-P Optimizer</v>
          </cell>
          <cell r="G392">
            <v>302</v>
          </cell>
          <cell r="H392">
            <v>600</v>
          </cell>
          <cell r="I392" t="str">
            <v>Optimizer 600W , 14,5A; connector MC4, cable 1300 mm</v>
          </cell>
          <cell r="L392">
            <v>25</v>
          </cell>
          <cell r="M392">
            <v>36</v>
          </cell>
        </row>
        <row r="393">
          <cell r="E393">
            <v>434110</v>
          </cell>
          <cell r="F393" t="str">
            <v>Huawei MERC-1100W-P Short Cable Optimizer</v>
          </cell>
          <cell r="G393">
            <v>46</v>
          </cell>
          <cell r="H393">
            <v>1100</v>
          </cell>
          <cell r="I393" t="str">
            <v xml:space="preserve">Optimizer 1100W; 20A; connector MC4; short imput cable version </v>
          </cell>
          <cell r="L393">
            <v>25</v>
          </cell>
          <cell r="M393">
            <v>66</v>
          </cell>
        </row>
        <row r="394">
          <cell r="E394">
            <v>434111</v>
          </cell>
          <cell r="F394" t="str">
            <v>Huawei MERC-1100W-P Long Cable Optimizer</v>
          </cell>
          <cell r="G394">
            <v>0</v>
          </cell>
          <cell r="H394">
            <v>1100</v>
          </cell>
          <cell r="I394" t="str">
            <v>Optimizer 1100W; 20A; connector MC4; long imput cable version</v>
          </cell>
          <cell r="L394">
            <v>25</v>
          </cell>
          <cell r="M394">
            <v>70</v>
          </cell>
        </row>
        <row r="395">
          <cell r="E395">
            <v>237060</v>
          </cell>
          <cell r="F395" t="str">
            <v>Deye inverter SUN-6K-SG03LP1-EU</v>
          </cell>
          <cell r="G395">
            <v>2</v>
          </cell>
          <cell r="H395">
            <v>6</v>
          </cell>
          <cell r="I395" t="str">
            <v>LV Single Phase Hybrid Inverter</v>
          </cell>
          <cell r="L395">
            <v>10</v>
          </cell>
          <cell r="M395">
            <v>738</v>
          </cell>
        </row>
        <row r="396">
          <cell r="E396">
            <v>237061</v>
          </cell>
          <cell r="F396" t="str">
            <v>Deye inverter SUN-6K-SG04LP3-EU</v>
          </cell>
          <cell r="G396">
            <v>5</v>
          </cell>
          <cell r="H396">
            <v>6</v>
          </cell>
          <cell r="I396" t="str">
            <v>LV Three Phase Hybrid inverter</v>
          </cell>
          <cell r="J396">
            <v>3</v>
          </cell>
          <cell r="L396">
            <v>10</v>
          </cell>
          <cell r="M396">
            <v>1338</v>
          </cell>
        </row>
        <row r="397">
          <cell r="E397">
            <v>237080</v>
          </cell>
          <cell r="F397" t="str">
            <v>Deye inverter SUN-8K-SG01LP1-EU</v>
          </cell>
          <cell r="G397">
            <v>37</v>
          </cell>
          <cell r="H397">
            <v>8</v>
          </cell>
          <cell r="I397" t="str">
            <v>LV Single Phase Hybrid Inverter</v>
          </cell>
          <cell r="L397">
            <v>10</v>
          </cell>
          <cell r="M397">
            <v>1104</v>
          </cell>
        </row>
        <row r="398">
          <cell r="E398">
            <v>237201</v>
          </cell>
          <cell r="F398" t="str">
            <v>Deye inverter SUN-20K-SG05LP3-EU-SM2</v>
          </cell>
          <cell r="G398">
            <v>0</v>
          </cell>
          <cell r="H398">
            <v>20</v>
          </cell>
          <cell r="I398" t="str">
            <v>Three Phase Hybrid inverter</v>
          </cell>
          <cell r="L398">
            <v>10</v>
          </cell>
          <cell r="M398">
            <v>2104</v>
          </cell>
        </row>
        <row r="399">
          <cell r="E399">
            <v>237300</v>
          </cell>
          <cell r="F399" t="str">
            <v>Deye inverter SUN-30K-SG01HP3-EU-BM3</v>
          </cell>
          <cell r="G399">
            <v>17</v>
          </cell>
          <cell r="H399">
            <v>30</v>
          </cell>
          <cell r="I399" t="str">
            <v>HV Three Phase Hybrid Inverter</v>
          </cell>
          <cell r="L399">
            <v>10</v>
          </cell>
          <cell r="M399">
            <v>2924</v>
          </cell>
        </row>
        <row r="400">
          <cell r="E400">
            <v>237104</v>
          </cell>
          <cell r="F400" t="str">
            <v>Deye inverter SUN-10K-SG05LP3-EU-SM2</v>
          </cell>
          <cell r="G400">
            <v>6</v>
          </cell>
          <cell r="H400">
            <v>10</v>
          </cell>
          <cell r="I400" t="str">
            <v>HV Three Phase Hybrid Inverter</v>
          </cell>
          <cell r="L400">
            <v>10</v>
          </cell>
          <cell r="M400">
            <v>1368</v>
          </cell>
        </row>
        <row r="401">
          <cell r="E401">
            <v>237500</v>
          </cell>
          <cell r="F401" t="str">
            <v>Deye inverter SUN-50K-SG01HP3-EU</v>
          </cell>
          <cell r="G401">
            <v>8</v>
          </cell>
          <cell r="H401">
            <v>50</v>
          </cell>
          <cell r="I401" t="str">
            <v>HV Three Phase Hybrid Inverter</v>
          </cell>
          <cell r="L401">
            <v>10</v>
          </cell>
          <cell r="M401">
            <v>3810</v>
          </cell>
        </row>
        <row r="402">
          <cell r="E402">
            <v>237120</v>
          </cell>
          <cell r="F402" t="str">
            <v>Deye inverter SUN-12K-SG04LP3-EU</v>
          </cell>
          <cell r="G402">
            <v>8</v>
          </cell>
          <cell r="H402">
            <v>12</v>
          </cell>
          <cell r="I402" t="str">
            <v>LV Three Phase Hybrid Inverter</v>
          </cell>
          <cell r="L402">
            <v>10</v>
          </cell>
          <cell r="M402">
            <v>1416</v>
          </cell>
        </row>
        <row r="403">
          <cell r="E403">
            <v>237121</v>
          </cell>
          <cell r="F403" t="str">
            <v>Deye inverter SUN-12K-SG02LP1-EU AFCI</v>
          </cell>
          <cell r="G403">
            <v>20</v>
          </cell>
          <cell r="H403">
            <v>12</v>
          </cell>
          <cell r="I403" t="str">
            <v>LV One Phase Hybrid Inverter</v>
          </cell>
          <cell r="M403">
            <v>1416</v>
          </cell>
        </row>
        <row r="404">
          <cell r="E404">
            <v>337053</v>
          </cell>
          <cell r="F404" t="str">
            <v>Deye HV Battery BOS-G Pack (PRO) 5.1</v>
          </cell>
          <cell r="G404">
            <v>47</v>
          </cell>
          <cell r="I404" t="str">
            <v>Battery HV</v>
          </cell>
          <cell r="M404">
            <v>635</v>
          </cell>
        </row>
        <row r="405">
          <cell r="E405">
            <v>337052</v>
          </cell>
          <cell r="F405" t="str">
            <v>Deye LV Battery SE-G5.1 Pro-B</v>
          </cell>
          <cell r="G405">
            <v>41</v>
          </cell>
          <cell r="I405" t="str">
            <v>Battery LV</v>
          </cell>
          <cell r="M405">
            <v>629</v>
          </cell>
        </row>
        <row r="406">
          <cell r="E406">
            <v>537012</v>
          </cell>
          <cell r="F406" t="str">
            <v>Deye BOS-G-Rack-2G (9layers)</v>
          </cell>
          <cell r="G406">
            <v>9</v>
          </cell>
          <cell r="I406" t="str">
            <v>HV-Rack for Bos - 9 layers</v>
          </cell>
          <cell r="M406">
            <v>200</v>
          </cell>
        </row>
        <row r="407">
          <cell r="E407">
            <v>537002</v>
          </cell>
          <cell r="F407" t="str">
            <v>Deye HV-Rack for BOS-G  (13layers)</v>
          </cell>
          <cell r="G407">
            <v>1</v>
          </cell>
          <cell r="I407" t="str">
            <v>Power module (BMS)</v>
          </cell>
          <cell r="M407">
            <v>237</v>
          </cell>
        </row>
        <row r="408">
          <cell r="E408">
            <v>337051</v>
          </cell>
          <cell r="F408" t="str">
            <v>Deye HV Control Box BOS-G (HVB750V/100A-EU 120-750V 100A)</v>
          </cell>
          <cell r="G408">
            <v>26</v>
          </cell>
          <cell r="I408" t="str">
            <v>HV Control Box for BOS</v>
          </cell>
          <cell r="M408">
            <v>583</v>
          </cell>
        </row>
        <row r="409">
          <cell r="E409">
            <v>336001</v>
          </cell>
          <cell r="F409" t="str">
            <v>BYD BMS+BASE controlbox HVS/HVM</v>
          </cell>
          <cell r="G409">
            <v>5</v>
          </cell>
          <cell r="I409" t="str">
            <v>Battery HV</v>
          </cell>
          <cell r="M409">
            <v>404</v>
          </cell>
        </row>
        <row r="410">
          <cell r="E410">
            <v>336003</v>
          </cell>
          <cell r="F410" t="str">
            <v>BYD BMS+BASE controlbox 2.0 HVS/HVM</v>
          </cell>
          <cell r="G410">
            <v>21</v>
          </cell>
          <cell r="I410" t="str">
            <v>Battery HV</v>
          </cell>
          <cell r="M410">
            <v>372</v>
          </cell>
        </row>
        <row r="411">
          <cell r="E411">
            <v>336030</v>
          </cell>
          <cell r="F411" t="str">
            <v>BYD BATTERYBOX PREMIUM HVM 2,76kWh</v>
          </cell>
          <cell r="G411">
            <v>89</v>
          </cell>
          <cell r="H411">
            <v>2.76</v>
          </cell>
          <cell r="I411" t="str">
            <v>Battery HV</v>
          </cell>
          <cell r="M411">
            <v>713</v>
          </cell>
        </row>
        <row r="412">
          <cell r="E412">
            <v>336031</v>
          </cell>
          <cell r="F412" t="str">
            <v>BYD BATTERYBOX PREMIUM HVS 2,56kWh</v>
          </cell>
          <cell r="G412">
            <v>8</v>
          </cell>
          <cell r="H412">
            <v>2.56</v>
          </cell>
          <cell r="I412" t="str">
            <v>Battery HV</v>
          </cell>
          <cell r="M412">
            <v>693</v>
          </cell>
        </row>
        <row r="413">
          <cell r="E413">
            <v>311001</v>
          </cell>
          <cell r="F413" t="str">
            <v>Pylontech Force H2 (FSC500M BMS) - FORPLFH2-BMS</v>
          </cell>
          <cell r="G413">
            <v>1</v>
          </cell>
          <cell r="I413" t="str">
            <v>BMS</v>
          </cell>
          <cell r="L413">
            <v>10</v>
          </cell>
          <cell r="M413"/>
        </row>
        <row r="414">
          <cell r="E414">
            <v>311002</v>
          </cell>
          <cell r="F414" t="str">
            <v>Pylontech BMS SC0500A-100S řídící modul - PYSC0500A-100S</v>
          </cell>
          <cell r="G414">
            <v>3</v>
          </cell>
          <cell r="I414" t="str">
            <v>BMS</v>
          </cell>
          <cell r="M414"/>
        </row>
        <row r="415">
          <cell r="E415">
            <v>316002</v>
          </cell>
          <cell r="F415" t="str">
            <v>SYL HV BCU BOX-v2 - SYLHVBCUBOX-v2</v>
          </cell>
          <cell r="G415">
            <v>18</v>
          </cell>
          <cell r="I415" t="str">
            <v>Battery HV</v>
          </cell>
          <cell r="M415"/>
        </row>
        <row r="416">
          <cell r="E416">
            <v>316033</v>
          </cell>
          <cell r="F416" t="str">
            <v>SYL HV Battery modul SM3K7NE-v2 - SYLSM3K7NE-v2</v>
          </cell>
          <cell r="G416">
            <v>25</v>
          </cell>
          <cell r="H416">
            <v>3.7</v>
          </cell>
          <cell r="I416" t="str">
            <v>Battery HV</v>
          </cell>
          <cell r="M416"/>
        </row>
        <row r="417">
          <cell r="E417">
            <v>120101</v>
          </cell>
          <cell r="F417" t="str">
            <v>PV-Panel SOLSOL LL-YT100W mobilni panel</v>
          </cell>
          <cell r="G417">
            <v>197</v>
          </cell>
          <cell r="H417">
            <v>100</v>
          </cell>
          <cell r="I417" t="str">
            <v>Solar pannel</v>
          </cell>
          <cell r="M417">
            <v>70.17</v>
          </cell>
        </row>
        <row r="418">
          <cell r="E418">
            <v>120103</v>
          </cell>
          <cell r="F418" t="str">
            <v>Shenzhen LianLiSolar DC5521 to MC4 cable</v>
          </cell>
          <cell r="G418">
            <v>296</v>
          </cell>
          <cell r="I418" t="str">
            <v>Accessories for solar pannel</v>
          </cell>
          <cell r="M418">
            <v>4</v>
          </cell>
        </row>
        <row r="419">
          <cell r="E419">
            <v>120104</v>
          </cell>
          <cell r="F419" t="str">
            <v>Shenzhen LianLiSolar LL-CA06 - MC4 to 6 connectors</v>
          </cell>
          <cell r="G419">
            <v>30</v>
          </cell>
          <cell r="I419" t="str">
            <v>Accessories for solar pannel</v>
          </cell>
          <cell r="M419">
            <v>4.9000000000000004</v>
          </cell>
        </row>
        <row r="420">
          <cell r="E420">
            <v>920036</v>
          </cell>
          <cell r="F420" t="str">
            <v xml:space="preserve">Dispečerské řízení - Rozvaděč RTU vč. FVE + 10 hod projekce </v>
          </cell>
          <cell r="G420"/>
          <cell r="H420"/>
          <cell r="I420" t="str">
            <v xml:space="preserve">Rozvaděč RTU vč. FVE - rozpadové místo je střídač (LTE modem, PLC, měření U/l/f, záložní UPS 24 Ah, 8 x switch, ocelový rozvaděč) + 10 hod projekce </v>
          </cell>
          <cell r="J420"/>
          <cell r="L420"/>
          <cell r="M420">
            <v>6746.0317460317465</v>
          </cell>
        </row>
        <row r="421">
          <cell r="E421">
            <v>920037</v>
          </cell>
          <cell r="F421" t="str">
            <v>Dispečerské řízení - podružný rozvaděč</v>
          </cell>
          <cell r="G421"/>
          <cell r="H421"/>
          <cell r="I421" t="str">
            <v>Podružný rozvaděč (měření U/l/f, záložní UPS 2 min, 8 x switch )</v>
          </cell>
          <cell r="J421"/>
          <cell r="L421"/>
          <cell r="M421">
            <v>2502.7777777777778</v>
          </cell>
        </row>
        <row r="422">
          <cell r="E422">
            <v>920038</v>
          </cell>
          <cell r="F422" t="str">
            <v>Dispečerské řízení - digitální panelový multimetr PLA33RXEDL</v>
          </cell>
          <cell r="G422"/>
          <cell r="H422"/>
          <cell r="I422" t="str">
            <v>Přednastavený/naprogramovaný digitální panelový multimetr PLA33RXEDL 0xDI/0xRE/RS485 (instalace do stávajícího rozvaděče)</v>
          </cell>
          <cell r="J422"/>
          <cell r="L422"/>
          <cell r="M422">
            <v>714.28571428571433</v>
          </cell>
        </row>
        <row r="423">
          <cell r="E423">
            <v>920039</v>
          </cell>
          <cell r="F423" t="str">
            <v>Dispečerské řízení - Projekční práce (volitelné) - kontrola a případné připomínkování projektové dokumentace</v>
          </cell>
          <cell r="G423"/>
          <cell r="H423"/>
          <cell r="I423" t="str">
            <v>Projekční práce (volitelné) - kontrola a případné připomínkování projektové dokumentace FVE ve vztahu ke schvalovacímu procesu u distributora.</v>
          </cell>
          <cell r="J423"/>
          <cell r="L423"/>
          <cell r="M423">
            <v>1444.4444444444446</v>
          </cell>
        </row>
        <row r="424">
          <cell r="E424">
            <v>920040</v>
          </cell>
          <cell r="F424" t="str">
            <v xml:space="preserve">Dispečerské řízení - zákaznické úpravy - 1 hod práce programátora </v>
          </cell>
          <cell r="G424"/>
          <cell r="H424"/>
          <cell r="I424" t="str">
            <v xml:space="preserve">Rozvaděč RTU vč. FVE (LTE modem, PLC, měření U/l/f, záložní UPS 24 Ah, 8 x switch, ocelový rozvaděč) + Podružný rozvaděč (měření U/l/f, záložní UPS 2 min, 8 x switch ) + 10 hod projekce </v>
          </cell>
          <cell r="J424"/>
          <cell r="L424"/>
          <cell r="M424">
            <v>47.61904761904762</v>
          </cell>
        </row>
        <row r="425">
          <cell r="E425" t="str">
            <v>001070</v>
          </cell>
          <cell r="F425" t="str">
            <v>Commisioning service WIT</v>
          </cell>
          <cell r="I425" t="str">
            <v>Spuštění a nastavení systému WIT</v>
          </cell>
          <cell r="M425">
            <v>500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16ACFA-06D3-43EE-890B-1323BA110BCE}" name="Table1" displayName="Table1" ref="A1:O37" totalsRowShown="0" headerRowDxfId="31" dataDxfId="30">
  <autoFilter ref="A1:O37" xr:uid="{F216ACFA-06D3-43EE-890B-1323BA110BCE}"/>
  <tableColumns count="15">
    <tableColumn id="1" xr3:uid="{D6300254-0749-408C-94B3-FC627E5B51AC}" name="PLU" dataDxfId="29"/>
    <tableColumn id="3" xr3:uid="{8ACC4A79-B7AF-4BC1-9B95-0290D5921CE2}" name="Popis" dataDxfId="28"/>
    <tableColumn id="2" xr3:uid="{82BA3ADF-6B73-478D-B0E9-842255AC70F7}" name="Výkon (Wp)" dataDxfId="27"/>
    <tableColumn id="5" xr3:uid="{68E4C3B0-197D-4160-8FCA-EFB7791C5355}" name="Zásoby" dataDxfId="26"/>
    <tableColumn id="7" xr3:uid="{42F10880-19BE-4FEC-A5A8-0F3D381CD04F}" name="Foto" dataDxfId="25"/>
    <tableColumn id="8" xr3:uid="{FDFA8994-E0AC-4176-8958-F05291CC6BF8}" name="SN" dataDxfId="24"/>
    <tableColumn id="9" xr3:uid="{446E4221-2092-4696-A1B7-4D668A7D805B}" name="datum naskladnění" dataDxfId="23"/>
    <tableColumn id="10" xr3:uid="{F6F3D1F7-8688-41DF-8778-72534FFDD7CB}" name="Záruka Solsol" dataDxfId="22"/>
    <tableColumn id="11" xr3:uid="{59A1C437-2B69-4A98-94A2-C8E6A372D67D}" name="Záruka Výrobce" dataDxfId="21"/>
    <tableColumn id="12" xr3:uid="{03D9F401-0803-4128-96D6-18F61A01ABD9}" name="Obsah balení" dataDxfId="20"/>
    <tableColumn id="13" xr3:uid="{5E49FB62-7D64-4FBD-B14B-D99DEB985DAB}" name="Popis závady" dataDxfId="19"/>
    <tableColumn id="14" xr3:uid="{52529077-9A4D-4938-AD4F-33CDFB799CC0}" name="cena nákupní" dataDxfId="18" dataCellStyle="Čárka">
      <calculatedColumnFormula>Table1[[#This Row],[Výkon (Wp)]]*Table1[[#This Row],[Cena nák./Wp]]*24.3</calculatedColumnFormula>
    </tableColumn>
    <tableColumn id="15" xr3:uid="{99ECA237-8BBE-467D-88F8-59CEA9944BF8}" name="Cena výprodejová (Kč)" dataDxfId="17">
      <calculatedColumnFormula>Table1[[#This Row],[cena nákupní]]*(1-P2)</calculatedColumnFormula>
    </tableColumn>
    <tableColumn id="6" xr3:uid="{B66C174C-1075-424B-B53D-B39CEEDAFD43}" name="Cena výprodejová_x000a_Wp (EUR)" dataDxfId="16" dataCellStyle="Čárka">
      <calculatedColumnFormula>Table1[[#This Row],[Cena nák./Wp]]*(1-P2)</calculatedColumnFormula>
    </tableColumn>
    <tableColumn id="4" xr3:uid="{C9DF8C36-0CFA-4198-B6AF-D42321C6DB4E}" name="Cena nák./Wp" dataDxfId="15">
      <calculatedColumnFormula>VLOOKUP(Table1[[#This Row],[PLU]],[1]Panely!$C:$E,3,FALSE)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A5E08E4-706F-4A62-8732-37BA7BE1F2E9}" name="Table13" displayName="Table13" ref="A1:M30" totalsRowShown="0" headerRowDxfId="14" dataDxfId="13">
  <tableColumns count="13">
    <tableColumn id="1" xr3:uid="{77516AD2-274F-4122-9927-CAB47E989E13}" name="PLU" dataDxfId="12"/>
    <tableColumn id="3" xr3:uid="{9C7467E9-DC21-467E-8174-C5C36D94E8C3}" name="Popis" dataDxfId="11"/>
    <tableColumn id="5" xr3:uid="{9FDCFC0E-50B8-49B0-85E7-F62D692A6B2C}" name="Zásoby" dataDxfId="10"/>
    <tableColumn id="7" xr3:uid="{E1A61506-B197-41AC-9F04-61F37C0D2841}" name="Foto" dataDxfId="9"/>
    <tableColumn id="8" xr3:uid="{1B4CB0C9-5FC8-456C-A016-4EAEB0ED1CE5}" name="SN" dataDxfId="8"/>
    <tableColumn id="9" xr3:uid="{20090BD3-857C-4E0D-AEE0-EDFAB67D1821}" name="datum naskladnění" dataDxfId="7"/>
    <tableColumn id="10" xr3:uid="{316E74CE-3383-4637-A98A-8B42F66E6594}" name="Záruka SOLSOL" dataDxfId="6"/>
    <tableColumn id="11" xr3:uid="{374EC069-5F70-4FD5-837C-FA807D5B6816}" name="Záruka výrobce" dataDxfId="5"/>
    <tableColumn id="12" xr3:uid="{C9629B32-B154-41C7-9AD5-AAB277B528AC}" name="Obsah balení" dataDxfId="4"/>
    <tableColumn id="13" xr3:uid="{3CB19A17-0230-40DF-BB9D-6205EA76D6B7}" name="Popis závady" dataDxfId="3"/>
    <tableColumn id="14" xr3:uid="{3436BE92-9D6D-421E-A204-A20D9C33A48E}" name="cena nákupní" dataDxfId="2">
      <calculatedColumnFormula>VLOOKUP(Table13[[#This Row],[PLU]],'[1]Baterky, stridace'!$E:$M,9,FALSE)</calculatedColumnFormula>
    </tableColumn>
    <tableColumn id="15" xr3:uid="{F82E6F23-233B-4B6A-98B5-AB8EB0A2089D}" name="Cena" dataDxfId="1">
      <calculatedColumnFormula>Table13[[#This Row],[cena nákupní]]*(1-Table13[[#This Row],[Sleva]])</calculatedColumnFormula>
    </tableColumn>
    <tableColumn id="2" xr3:uid="{716161EC-BD54-41BC-AB6A-1EB9D13FB831}" name="Slev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orsag-my.sharepoint.com/:i:/r/sites/SOLSOL/Sdilene%20dokumenty/V%C3%9DPRODEJOV%C3%89%20PANELY/ENERGETICA/105383%20-%20380Wp/002010342003896E/OD%C5%98EN%C3%9D%20R%C3%81M.jpg?csf=1&amp;web=1&amp;e=4APi7l" TargetMode="External"/><Relationship Id="rId18" Type="http://schemas.openxmlformats.org/officeDocument/2006/relationships/hyperlink" Target="https://orsag-my.sharepoint.com/:f:/r/sites/SOLSOL/Sdilene%20dokumenty/V%C3%9DPRODEJOV%C3%89%20PANELY/SUNPOWER/115403%20-%20400Wp?csf=1&amp;web=1&amp;e=gqRgkU" TargetMode="External"/><Relationship Id="rId26" Type="http://schemas.openxmlformats.org/officeDocument/2006/relationships/hyperlink" Target="https://orsag-my.sharepoint.com/:f:/r/sites/SOLSOL/Sdilene%20dokumenty/V%C3%9DPRODEJOV%C3%89%20PANELY/AIKO/130458%20-%20450Wp?csf=1&amp;web=1&amp;e=ddBY6D" TargetMode="External"/><Relationship Id="rId21" Type="http://schemas.openxmlformats.org/officeDocument/2006/relationships/hyperlink" Target="https://orsag-my.sharepoint.com/:f:/r/sites/SOLSOL/Sdilene%20dokumenty/V%C3%9DPRODEJOV%C3%89%20PANELY/BAUER/119541%20-%20540Wp?csf=1&amp;web=1&amp;e=UWuhyJ" TargetMode="External"/><Relationship Id="rId34" Type="http://schemas.openxmlformats.org/officeDocument/2006/relationships/hyperlink" Target="../../../../:i:/r/sites/SOLSOL/Sdilene%20dokumenty/V%C3%9DPRODEJOV%C3%89%20PANELY/CANADIAN%20SOLAR/104363%20-%20365Wp/12006032150771/104363%20(1).jpg?csf=1&amp;web=1&amp;e=SelxtO" TargetMode="External"/><Relationship Id="rId7" Type="http://schemas.openxmlformats.org/officeDocument/2006/relationships/hyperlink" Target="https://orsag-my.sharepoint.com/:f:/r/sites/SOLSOL/Sdilene%20dokumenty/V%C3%9DPRODEJOV%C3%89%20PANELY/CANADIAN%20SOLAR/104302%20-%20360Wp?csf=1&amp;web=1&amp;e=ikh5a0" TargetMode="External"/><Relationship Id="rId12" Type="http://schemas.openxmlformats.org/officeDocument/2006/relationships/hyperlink" Target="https://orsag-my.sharepoint.com/:f:/r/sites/SOLSOL/Sdilene%20dokumenty/V%C3%9DPRODEJOV%C3%89%20PANELY/CANADIAN%20SOLAR/104552%20-%20455Wp?csf=1&amp;web=1&amp;e=bpvjcC" TargetMode="External"/><Relationship Id="rId17" Type="http://schemas.openxmlformats.org/officeDocument/2006/relationships/hyperlink" Target="https://orsag-my.sharepoint.com/:f:/r/sites/SOLSOL/Sdilene%20dokumenty/V%C3%9DPRODEJOV%C3%89%20PANELY/SUNPOWER/115402%20-%20400Wp?csf=1&amp;web=1&amp;e=1Cfz3R" TargetMode="External"/><Relationship Id="rId25" Type="http://schemas.openxmlformats.org/officeDocument/2006/relationships/hyperlink" Target="https://orsag-my.sharepoint.com/:i:/r/sites/SOLSOL/Sdilene%20dokumenty/V%C3%9DPRODEJOV%C3%89%20PANELY/AIKO/130457%20-%20450Wp/Z012403E729107049/%C5%A0KR%C3%81BANEC%20NA%20SKLE.jpg?csf=1&amp;web=1&amp;e=Gamtg4" TargetMode="External"/><Relationship Id="rId33" Type="http://schemas.openxmlformats.org/officeDocument/2006/relationships/hyperlink" Target="../../../../:i:/r/sites/SOLSOL/Sdilene%20dokumenty/V%C3%9DPRODEJOV%C3%89%20PANELY/CANADIAN%20SOLAR/104450%20-%20455wp/12305190761731/104450%20(4).jpg?csf=1&amp;web=1&amp;e=f9nBM8" TargetMode="External"/><Relationship Id="rId38" Type="http://schemas.openxmlformats.org/officeDocument/2006/relationships/table" Target="../tables/table1.xml"/><Relationship Id="rId2" Type="http://schemas.openxmlformats.org/officeDocument/2006/relationships/hyperlink" Target="../../../../:f:/r/sites/SOLSOL/Sdilene%20dokumenty/V%C3%9DPRODEJOV%C3%89%20PANELY/AEG/101412%20-%20410Wp?csf=1&amp;web=1&amp;e=aLQqAT" TargetMode="External"/><Relationship Id="rId16" Type="http://schemas.openxmlformats.org/officeDocument/2006/relationships/hyperlink" Target="https://orsag-my.sharepoint.com/:f:/r/sites/SOLSOL/Sdilene%20dokumenty/V%C3%9DPRODEJOV%C3%89%20PANELY/EXE%20SOLAR/106451%20-%20450Wp?csf=1&amp;web=1&amp;e=yszUEV" TargetMode="External"/><Relationship Id="rId20" Type="http://schemas.openxmlformats.org/officeDocument/2006/relationships/hyperlink" Target="https://orsag-my.sharepoint.com/:f:/r/sites/SOLSOL/Sdilene%20dokumenty/V%C3%9DPRODEJOV%C3%89%20PANELY/BAUER/119451%20-%20450Wp?csf=1&amp;web=1&amp;e=xAEhCC" TargetMode="External"/><Relationship Id="rId29" Type="http://schemas.openxmlformats.org/officeDocument/2006/relationships/hyperlink" Target="../../../../:f:/r/sites/SOLSOL/Sdilene%20dokumenty/V%C3%9DPRODEJOV%C3%89%20PANELY/AIKO/130501%20-%20500Wp?csf=1&amp;web=1&amp;e=OQRkQH" TargetMode="External"/><Relationship Id="rId1" Type="http://schemas.openxmlformats.org/officeDocument/2006/relationships/hyperlink" Target="../../../../:i:/r/sites/logistika/Sdilene%20dokumenty/V%C3%9DPRODEJOV%C3%89%20PANELY/AEG/101381-%20380Wp/HJ00200303300180/STAR%C3%9D.jpg?csf=1&amp;web=1&amp;e=1i4bcs0" TargetMode="External"/><Relationship Id="rId6" Type="http://schemas.openxmlformats.org/officeDocument/2006/relationships/hyperlink" Target="https://orsag-my.sharepoint.com/:f:/r/sites/SOLSOL/Sdilene%20dokumenty/V%C3%9DPRODEJOV%C3%89%20PANELY/AEG/101501%20-%20500Wp/DMAABWUC46232NC01976?csf=1&amp;web=1&amp;e=Vd4dB2" TargetMode="External"/><Relationship Id="rId11" Type="http://schemas.openxmlformats.org/officeDocument/2006/relationships/hyperlink" Target="https://orsag-my.sharepoint.com/:f:/r/sites/SOLSOL/Sdilene%20dokumenty/V%C3%9DPRODEJOV%C3%89%20PANELY/CANADIAN%20SOLAR/104460%20-%20455Wp/12302180731445?csf=1&amp;web=1&amp;e=kyrunv" TargetMode="External"/><Relationship Id="rId24" Type="http://schemas.openxmlformats.org/officeDocument/2006/relationships/hyperlink" Target="../../../../:f:/r/sites/SOLSOL/Sdilene%20dokumenty/V%C3%9DPRODEJOV%C3%89%20PANELY/AIKO/130441%20-%20440Wp?csf=1&amp;web=1&amp;e=NyYwxF" TargetMode="External"/><Relationship Id="rId32" Type="http://schemas.openxmlformats.org/officeDocument/2006/relationships/hyperlink" Target="../../../../:i:/r/sites/SOLSOL/Sdilene%20dokumenty/V%C3%9DPRODEJOV%C3%89%20PANELY/CANADIAN%20SOLAR/104443%20-%20440Wp/12006110410345/104443%20(1).jpg?csf=1&amp;web=1&amp;e=WdMqvd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orsag-my.sharepoint.com/:f:/r/sites/SOLSOL/Sdilene%20dokumenty/V%C3%9DPRODEJOV%C3%89%20PANELY/AEG/101481%20-%20480Wp/A212176342A74000685-L?csf=1&amp;web=1&amp;e=rTQwdQ" TargetMode="External"/><Relationship Id="rId15" Type="http://schemas.openxmlformats.org/officeDocument/2006/relationships/hyperlink" Target="https://orsag-my.sharepoint.com/:f:/r/sites/SOLSOL/Sdilene%20dokumenty/V%C3%9DPRODEJOV%C3%89%20PANELY/EXE%20SOLAR/106411%20-%20415Wp?csf=1&amp;web=1&amp;e=apmKIx" TargetMode="External"/><Relationship Id="rId23" Type="http://schemas.openxmlformats.org/officeDocument/2006/relationships/hyperlink" Target="https://orsag-my.sharepoint.com/:i:/r/sites/SOLSOL/Sdilene%20dokumenty/V%C3%9DPRODEJOV%C3%89%20PANELY/TRINA/128451-%20450Wp/K01240500668601/r%C3%BDha%20ram.jpg?csf=1&amp;web=1&amp;e=wnNMXP" TargetMode="External"/><Relationship Id="rId28" Type="http://schemas.openxmlformats.org/officeDocument/2006/relationships/hyperlink" Target="https://orsag-my.sharepoint.com/:f:/r/sites/SOLSOL/Sdilene%20dokumenty/V%C3%9DPRODEJOV%C3%89%20PANELY/AIKO/130460%20-%20460%20Wp?csf=1&amp;web=1&amp;e=GJPMBo" TargetMode="External"/><Relationship Id="rId36" Type="http://schemas.openxmlformats.org/officeDocument/2006/relationships/hyperlink" Target="https://orsag-my.sharepoint.com/:f:/r/sites/SOLSOL/Sdilene%20dokumenty/V%C3%9DPRODEJOV%C3%89%20PANELY/AEG/101459%20-%20450Wp?csf=1&amp;web=1&amp;e=FVMnYN" TargetMode="External"/><Relationship Id="rId10" Type="http://schemas.openxmlformats.org/officeDocument/2006/relationships/hyperlink" Target="https://orsag-my.sharepoint.com/:i:/r/sites/SOLSOL/Sdilene%20dokumenty/V%C3%9DPRODEJOV%C3%89%20PANELY/CANADIAN%20SOLAR/104410%20-%20410Wp/12212020431408/vyhnut%C3%BD%20r%C3%A1m.jpg?csf=1&amp;web=1&amp;e=b8JcuJ" TargetMode="External"/><Relationship Id="rId19" Type="http://schemas.openxmlformats.org/officeDocument/2006/relationships/hyperlink" Target="https://orsag-my.sharepoint.com/:f:/r/sites/SOLSOL/Sdilene%20dokumenty/V%C3%9DPRODEJOV%C3%89%20PANELY/SUNPOWER/115421%20-%20420Wp?csf=1&amp;web=1&amp;e=bjnxsx" TargetMode="External"/><Relationship Id="rId31" Type="http://schemas.openxmlformats.org/officeDocument/2006/relationships/hyperlink" Target="../../../../:i:/r/sites/SOLSOL/Sdilene%20dokumenty/V%C3%9DPRODEJOV%C3%89%20PANELY/CANADIAN%20SOLAR/104411%20-%20410%20Wp/12301030972416/104411%20(5).jpg?csf=1&amp;web=1&amp;e=ljHgPC" TargetMode="External"/><Relationship Id="rId4" Type="http://schemas.openxmlformats.org/officeDocument/2006/relationships/hyperlink" Target="https://orsag-my.sharepoint.com/:f:/r/sites/SOLSOL/Sdilene%20dokumenty/V%C3%9DPRODEJOV%C3%89%20PANELY/AEG/101462%20-%20460Wp?csf=1&amp;web=1&amp;e=2wbRVk" TargetMode="External"/><Relationship Id="rId9" Type="http://schemas.openxmlformats.org/officeDocument/2006/relationships/hyperlink" Target="https://orsag-my.sharepoint.com/:i:/r/sites/SOLSOL/Sdilene%20dokumenty/V%C3%9DPRODEJOV%C3%89%20PANELY/CANADIAN%20SOLAR/104374-%20370Wp/12104050171728/%C5%A1kr%C3%A1bnut%C3%BD%20r%C3%A1%C3%ADm.jpg?csf=1&amp;web=1&amp;e=wVq1GH" TargetMode="External"/><Relationship Id="rId14" Type="http://schemas.openxmlformats.org/officeDocument/2006/relationships/hyperlink" Target="https://orsag-my.sharepoint.com/:f:/r/sites/SOLSOL/Sdilene%20dokumenty/V%C3%9DPRODEJOV%C3%89%20PANELY/ENERGETICA/105384%20-%20385Wp?csf=1&amp;web=1&amp;e=NepztN" TargetMode="External"/><Relationship Id="rId22" Type="http://schemas.openxmlformats.org/officeDocument/2006/relationships/hyperlink" Target="https://orsag-my.sharepoint.com/:x:/r/sites/SOLSOL/Sdilene%20dokumenty/V%C3%9DPRODEJOV%C3%89%20PANELY/DAH/120551-%20550Wp%20slv%2043ks/DAH%20120551%20SNka%2043ks%20v%C3%BDprodej.xlsx?d=wca657b601af14674bb0b7718077811ee&amp;csf=1&amp;web=1&amp;e=RVDq4r" TargetMode="External"/><Relationship Id="rId27" Type="http://schemas.openxmlformats.org/officeDocument/2006/relationships/hyperlink" Target="https://orsag-my.sharepoint.com/:f:/r/sites/SOLSOL/Sdilene%20dokumenty/V%C3%9DPRODEJOV%C3%89%20PANELY/AIKO/130459%20-%20450Wp/Z012310P186048375?csf=1&amp;web=1&amp;e=k7XjCj" TargetMode="External"/><Relationship Id="rId30" Type="http://schemas.openxmlformats.org/officeDocument/2006/relationships/hyperlink" Target="https://orsag-my.sharepoint.com/:f:/r/sites/SOLSOL/Sdilene%20dokumenty/V%C3%9DPRODEJOV%C3%89%20PANELY/AIKO/130651%20-%20650Wp?csf=1&amp;web=1&amp;e=VaXHTR" TargetMode="External"/><Relationship Id="rId35" Type="http://schemas.openxmlformats.org/officeDocument/2006/relationships/hyperlink" Target="../../../../:i:/r/sites/SOLSOL/Sdilene%20dokumenty/V%C3%9DPRODEJOV%C3%89%20PANELY/AEG/101406%20-%20400Wp/CS5HMPM22715009120/PO%C5%A0KR%C3%81BAN%C3%89%20SKLO%20(2).jpg?csf=1&amp;web=1&amp;e=oPbu0f" TargetMode="External"/><Relationship Id="rId8" Type="http://schemas.openxmlformats.org/officeDocument/2006/relationships/hyperlink" Target="https://orsag-my.sharepoint.com/:f:/r/sites/SOLSOL/Sdilene%20dokumenty/V%C3%9DPRODEJOV%C3%89%20PANELY/CANADIAN%20SOLAR/104303-%20365Wp/11907150229058?csf=1&amp;web=1&amp;e=Vhe20K" TargetMode="External"/><Relationship Id="rId3" Type="http://schemas.openxmlformats.org/officeDocument/2006/relationships/hyperlink" Target="https://orsag-my.sharepoint.com/:f:/r/sites/SOLSOL/Sdilene%20dokumenty/V%C3%9DPRODEJOV%C3%89%20PANELY/AEG/101422%20-%20425Wp?csf=1&amp;web=1&amp;e=sJE2jU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../../../servis_data/Sdilene%20dokumenty/Forms/AllItems.aspx?id=%2Fsites%2Fservis%5Fdata%2FSdilene%20dokumenty%2FV%C3%9DPRODEJOV%C3%81%20ZA%C5%98%C3%8DZEN%C3%8D%2FVVL0CJB0JY&amp;viewid=8ad3a2ab%2Dbd7d%2D48d0%2D844c%2D41ad77c5500b&amp;ct=1758787740448&amp;or=Teams%2DHL&amp;ga=1&amp;LOF=1" TargetMode="External"/><Relationship Id="rId13" Type="http://schemas.openxmlformats.org/officeDocument/2006/relationships/hyperlink" Target="../../../servis_data/Sdilene%20dokumenty/Forms/AllItems.aspx?id=%2Fsites%2Fservis%5Fdata%2FSdilene%20dokumenty%2FV%C3%9DPRODEJOV%C3%81%20ZA%C5%98%C3%8DZEN%C3%8D%2F9010KETU224W4201&amp;viewid=8ad3a2ab%2Dbd7d%2D48d0%2D844c%2D41ad77c5500b&amp;ct=1758787740448&amp;or=Teams%2DHL&amp;ga=1&amp;LOF=" TargetMode="External"/><Relationship Id="rId18" Type="http://schemas.openxmlformats.org/officeDocument/2006/relationships/hyperlink" Target="../../../servis_data/Sdilene%20dokumenty/Forms/AllItems.aspx?id=%2Fsites%2Fservis%5Fdata%2FSdilene%20dokumenty%2FV%C3%9DPRODEJOV%C3%81%20ZA%C5%98%C3%8DZEN%C3%8D%2FDAK0BLC06N&amp;viewid=8ad3a2ab%2Dbd7d%2D48d0%2D844c%2D41ad77c5500b&amp;ct=1758787740448&amp;or=Teams%2DHL&amp;ga=1&amp;LOF=1" TargetMode="External"/><Relationship Id="rId26" Type="http://schemas.openxmlformats.org/officeDocument/2006/relationships/hyperlink" Target="../../../servis_data/Sdilene%20dokumenty/Forms/AllItems.aspx?id=%2Fsites%2Fservis%5Fdata%2FSdilene%20dokumenty%2FV%C3%9DPRODEJOV%C3%81%20ZA%C5%98%C3%8DZEN%C3%8D%2F9010KETU211W0168&amp;viewid=8ad3a2ab%2Dbd7d%2D48d0%2D844c%2D41ad77c5500b&amp;ct=1758787740448&amp;or=Teams%2DHL&amp;ga=1&amp;LOF=1" TargetMode="External"/><Relationship Id="rId3" Type="http://schemas.openxmlformats.org/officeDocument/2006/relationships/hyperlink" Target="../../../servis_data/Sdilene%20dokumenty/Forms/AllItems.aspx?id=%2Fsites%2Fservis%5Fdata%2FSdilene%20dokumenty%2FV%C3%9DPRODEJOV%C3%81%20ZA%C5%98%C3%8DZEN%C3%8D%2FCZM0CLL08H&amp;viewid=8ad3a2ab%2Dbd7d%2D48d0%2D844c%2D41ad77c5500b&amp;ct=1758787740448&amp;or=Teams%2DHL&amp;ga=1&amp;LOF=1" TargetMode="External"/><Relationship Id="rId21" Type="http://schemas.openxmlformats.org/officeDocument/2006/relationships/hyperlink" Target="../../../servis_data/Sdilene%20dokumenty/Forms/AllItems.aspx?id=%2Fsites%2Fservis%5Fdata%2FSdilene%20dokumenty%2FV%C3%9DPRODEJOV%C3%81%20ZA%C5%98%C3%8DZEN%C3%8D%2FDAK0CHL06Q&amp;viewid=8ad3a2ab%2Dbd7d%2D48d0%2D844c%2D41ad77c5500b&amp;ct=1758787740448&amp;or=Teams%2DHL&amp;ga=1&amp;LOF=1" TargetMode="External"/><Relationship Id="rId7" Type="http://schemas.openxmlformats.org/officeDocument/2006/relationships/hyperlink" Target="../../../servis_data/Sdilene%20dokumenty/Forms/AllItems.aspx?id=%2Fsites%2Fservis%5Fdata%2FSdilene%20dokumenty%2FV%C3%9DPRODEJOV%C3%81%20ZA%C5%98%C3%8DZEN%C3%8D%2FEWFHCK804W&amp;viewid=8ad3a2ab%2Dbd7d%2D48d0%2D844c%2D41ad77c5500b&amp;ct=1758787740448&amp;or=Teams%2DHL&amp;ga=1&amp;LOF=1" TargetMode="External"/><Relationship Id="rId12" Type="http://schemas.openxmlformats.org/officeDocument/2006/relationships/hyperlink" Target="../../../servis_data/Sdilene%20dokumenty/Forms/AllItems.aspx?id=%2Fsites%2Fservis%5Fdata%2FSdilene%20dokumenty%2FV%C3%9DPRODEJOV%C3%81%20ZA%C5%98%C3%8DZEN%C3%8D%2FJAM8E5F01K&amp;viewid=8ad3a2ab%2Dbd7d%2D48d0%2D844c%2D41ad77c5500b&amp;ct=1758787740448&amp;or=Teams%2DHL&amp;ga=1&amp;LOF=1" TargetMode="External"/><Relationship Id="rId17" Type="http://schemas.openxmlformats.org/officeDocument/2006/relationships/hyperlink" Target="../../../servis_data/Sdilene%20dokumenty/Forms/AllItems.aspx?id=%2Fsites%2Fservis%5Fdata%2FSdilene%20dokumenty%2FV%C3%9DPRODEJOV%C3%81%20ZA%C5%98%C3%8DZEN%C3%8D%2FDAK0CHL0AW&amp;viewid=8ad3a2ab%2Dbd7d%2D48d0%2D844c%2D41ad77c5500b&amp;ct=1758787740448&amp;or=Teams%2DHL&amp;ga=1&amp;LOF=1" TargetMode="External"/><Relationship Id="rId25" Type="http://schemas.openxmlformats.org/officeDocument/2006/relationships/hyperlink" Target="../../../servis_data/Sdilene%20dokumenty/Forms/AllItems.aspx?id=%2Fsites%2Fservis%5Fdata%2FSdilene%20dokumenty%2FV%C3%9DPRODEJOV%C3%81%20ZA%C5%98%C3%8DZEN%C3%8D%2FCXM000002246001F&amp;viewid=8ad3a2ab%2Dbd7d%2D48d0%2D844c%2D41ad77c5500b&amp;ct=1758787740448&amp;or=Teams%2DHL&amp;ga=1&amp;LOF=1" TargetMode="External"/><Relationship Id="rId2" Type="http://schemas.openxmlformats.org/officeDocument/2006/relationships/hyperlink" Target="../../../servis_data/Sdilene%20dokumenty/Forms/AllItems.aspx?id=%2Fsites%2Fservis%5Fdata%2FSdilene%20dokumenty%2FV%C3%9DPRODEJOV%C3%81%20ZA%C5%98%C3%8DZEN%C3%8D%2FVZL000002301007U&amp;viewid=8ad3a2ab%2Dbd7d%2D48d0%2D844c%2D41ad77c5500b&amp;ct=1758787740448&amp;or=Teams%2DHL&amp;ga=1&amp;LOF=https://orsag.sharepoint.com/sites/servis_data/Sdilene%20dokumenty/Forms/AllItems.aspx?id=%2Fsites%2Fservis%5Fdata%2FSdilene%20dokumenty%2FV%C3%9DPRODEJOV%C3%81%20ZA%C5%98%C3%8DZEN%C3%8D%2FVZL000002301007U&amp;viewid=8ad3a2ab%2Dbd7d%2D48d0%2D844c%2D41ad77c5500b&amp;ct=1758787740448&amp;or=Teams%2DHL&amp;ga=1&amp;LOF=" TargetMode="External"/><Relationship Id="rId16" Type="http://schemas.openxmlformats.org/officeDocument/2006/relationships/hyperlink" Target="../../../servis_data/Sdilene%20dokumenty/Forms/AllItems.aspx?id=%2Fsites%2Fservis%5Fdata%2FSdilene%20dokumenty%2FV%C3%9DPRODEJOV%C3%81%20ZA%C5%98%C3%8DZEN%C3%8D%2FLJK0CBK02K&amp;viewid=8ad3a2ab%2Dbd7d%2D48d0%2D844c%2D41ad77c5500b&amp;ct=1758787740448&amp;or=Teams%2DHL&amp;ga=1&amp;LOF=1" TargetMode="External"/><Relationship Id="rId20" Type="http://schemas.openxmlformats.org/officeDocument/2006/relationships/hyperlink" Target="../../../servis_data/Sdilene%20dokumenty/Forms/AllItems.aspx?id=%2Fsites%2Fservis%5Fdata%2FSdilene%20dokumenty%2FV%C3%9DPRODEJOV%C3%81%20ZA%C5%98%C3%8DZEN%C3%8D%2FDAK0BLC0BB&amp;viewid=8ad3a2ab%2Dbd7d%2D48d0%2D844c%2D41ad77c5500b&amp;ct=1758787740448&amp;or=Teams%2DHL&amp;ga=1&amp;LOF=1" TargetMode="External"/><Relationship Id="rId29" Type="http://schemas.openxmlformats.org/officeDocument/2006/relationships/hyperlink" Target="../../../servis_data/Sdilene%20dokumenty/Forms/AllItems.aspx?id=%2Fsites%2Fservis%5Fdata%2FSdilene%20dokumenty%2FV%C3%9DPRODEJOV%C3%81%20ZA%C5%98%C3%8DZEN%C3%8D%2F9010KETU22AW5802&amp;viewid=8ad3a2ab%2Dbd7d%2D48d0%2D844c%2D41ad77c5500b&amp;ct=1758787740448&amp;or=Teams%2DHL&amp;ga=1&amp;LOF=1" TargetMode="External"/><Relationship Id="rId1" Type="http://schemas.openxmlformats.org/officeDocument/2006/relationships/hyperlink" Target="../../../servis_data/Sdilene%20dokumenty/Forms/AllItems.aspx?id=%2Fsites%2Fservis%5Fdata%2FSdilene%20dokumenty%2FV%C3%9DPRODEJOV%C3%81%20ZA%C5%98%C3%8DZEN%C3%8D%2F0SGP10ZR14TF0006&amp;viewid=8ad3a2ab%2Dbd7d%2D48d0%2D844c%2D41ad77c5500b&amp;ct=1758787740448&amp;or=Teams%2DHL&amp;ga=1&amp;LOF=1" TargetMode="External"/><Relationship Id="rId6" Type="http://schemas.openxmlformats.org/officeDocument/2006/relationships/hyperlink" Target="../../../servis_data/Sdilene%20dokumenty/Forms/AllItems.aspx?id=%2Fsites%2Fservis%5Fdata%2FSdilene%20dokumenty%2FV%C3%9DPRODEJOV%C3%81%20ZA%C5%98%C3%8DZEN%C3%8D%2FEWFHCK8051&amp;viewid=8ad3a2ab%2Dbd7d%2D48d0%2D844c%2D41ad77c5500b&amp;ct=1758787740448&amp;or=Teams%2DHL&amp;ga=1&amp;LOF=1" TargetMode="External"/><Relationship Id="rId11" Type="http://schemas.openxmlformats.org/officeDocument/2006/relationships/hyperlink" Target="../../../servis_data/Sdilene%20dokumenty/Forms/AllItems.aspx?id=%2Fsites%2Fservis%5Fdata%2FSdilene%20dokumenty%2FV%C3%9DPRODEJOV%C3%81%20ZA%C5%98%C3%8DZEN%C3%8D%2F9010KETU21BW0625&amp;viewid=8ad3a2ab%2Dbd7d%2D48d0%2D844c%2D41ad77c5500b&amp;ct=1758787740448&amp;or=Teams%2DHL&amp;ga=1&amp;LOF=1" TargetMode="External"/><Relationship Id="rId24" Type="http://schemas.openxmlformats.org/officeDocument/2006/relationships/hyperlink" Target="../../../servis_data/Sdilene%20dokumenty/Forms/AllItems.aspx?id=%2Fsites%2Fservis%5Fdata%2FSdilene%20dokumenty%2FV%C3%9DPRODEJOV%C3%81%20ZA%C5%98%C3%8DZEN%C3%8D%2FKWK1CKJ14W&amp;viewid=8ad3a2ab%2Dbd7d%2D48d0%2D844c%2D41ad77c5500b&amp;ct=1758787740448&amp;or=Teams%2DHL&amp;ga=1&amp;LOF=1" TargetMode="External"/><Relationship Id="rId5" Type="http://schemas.openxmlformats.org/officeDocument/2006/relationships/hyperlink" Target="../../../servis_data/Sdilene%20dokumenty/Forms/AllItems.aspx?id=%2Fsites%2Fservis%5Fdata%2FSdilene%20dokumenty%2FV%C3%9DPRODEJOV%C3%81%20ZA%C5%98%C3%8DZEN%C3%8D%2FTPJ9N6N06V&amp;viewid=8ad3a2ab%2Dbd7d%2D48d0%2D844c%2D41ad77c5500b&amp;ct=1758787740448&amp;or=Teams%2DHL&amp;ga=1&amp;LOF=1" TargetMode="External"/><Relationship Id="rId15" Type="http://schemas.openxmlformats.org/officeDocument/2006/relationships/hyperlink" Target="../../../servis_data/Sdilene%20dokumenty/Forms/AllItems.aspx?id=%2Fsites%2Fservis%5Fdata%2FSdilene%20dokumenty%2FV%C3%9DPRODEJOV%C3%81%20ZA%C5%98%C3%8DZEN%C3%8D%2F9010KETU21BW3207&amp;viewid=8ad3a2ab%2Dbd7d%2D48d0%2D844c%2D41ad77c5500b&amp;ct=1758787740448&amp;or=Teams%2DHL&amp;ga=1&amp;LOF=1" TargetMode="External"/><Relationship Id="rId23" Type="http://schemas.openxmlformats.org/officeDocument/2006/relationships/hyperlink" Target="../../../servis_data/Sdilene%20dokumenty/Forms/AllItems.aspx?id=%2Fsites%2Fservis%5Fdata%2FSdilene%20dokumenty%2FV%C3%9DPRODEJOV%C3%81%20ZA%C5%98%C3%8DZEN%C3%8D%2FDAK0CHL0AG&amp;viewid=8ad3a2ab%2Dbd7d%2D48d0%2D844c%2D41ad77c5500b&amp;ct=1758787740448&amp;or=Teams%2DHL&amp;ga=1&amp;LOF=1" TargetMode="External"/><Relationship Id="rId28" Type="http://schemas.openxmlformats.org/officeDocument/2006/relationships/hyperlink" Target="../../../servis_data/Sdilene%20dokumenty/Forms/AllItems.aspx?id=%2Fsites%2Fservis%5Fdata%2FSdilene%20dokumenty%2FV%C3%9DPRODEJOV%C3%81%20ZA%C5%98%C3%8DZEN%C3%8D%2FAQJ3000021430074&amp;viewid=8ad3a2ab%2Dbd7d%2D48d0%2D844c%2D41ad77c5500b&amp;ct=1758787740448&amp;or=Teams%2DHL&amp;ga=1&amp;LOF=1" TargetMode="External"/><Relationship Id="rId10" Type="http://schemas.openxmlformats.org/officeDocument/2006/relationships/hyperlink" Target="../../../servis_data/Sdilene%20dokumenty/Forms/AllItems.aspx?id=%2Fsites%2Fservis%5Fdata%2FSdilene%20dokumenty%2FV%C3%9DPRODEJOV%C3%81%20ZA%C5%98%C3%8DZEN%C3%8D%2F98000ETU21CW0064&amp;viewid=8ad3a2ab%2Dbd7d%2D48d0%2D844c%2D41ad77c5500b&amp;ct=1758787740448&amp;or=Teams%2DHL&amp;ga=1&amp;LOF=1" TargetMode="External"/><Relationship Id="rId19" Type="http://schemas.openxmlformats.org/officeDocument/2006/relationships/hyperlink" Target="../../../servis_data/Sdilene%20dokumenty/Forms/AllItems.aspx?id=%2Fsites%2Fservis%5Fdata%2FSdilene%20dokumenty%2FV%C3%9DPRODEJOV%C3%81%20ZA%C5%98%C3%8DZEN%C3%8D%2FPRE2CJH04Z&amp;viewid=8ad3a2ab%2Dbd7d%2D48d0%2D844c%2D41ad77c5500b&amp;ct=1758787740448&amp;or=Teams%2DHL&amp;ga=1&amp;LOF=1" TargetMode="External"/><Relationship Id="rId31" Type="http://schemas.openxmlformats.org/officeDocument/2006/relationships/table" Target="../tables/table2.xml"/><Relationship Id="rId4" Type="http://schemas.openxmlformats.org/officeDocument/2006/relationships/hyperlink" Target="../../../servis_data/Sdilene%20dokumenty/Forms/AllItems.aspx?id=%2Fsites%2Fservis%5Fdata%2FSdilene%20dokumenty%2FV%C3%9DPRODEJOV%C3%81%20ZA%C5%98%C3%8DZEN%C3%8D%2FCXM0000023120295&amp;viewid=8ad3a2ab%2Dbd7d%2D48d0%2D844c%2D41ad77c5500b&amp;ct=1758787740448&amp;or=Teams%2DHL&amp;ga=1&amp;LOF=https://orsag.sharepoint.com/sites/servis_data/Sdilene%20dokumenty/Forms/AllItems.aspx?id=%2Fsites%2Fservis%5Fdata%2FSdilene%20dokumenty%2FV%C3%9DPRODEJOV%C3%81%20ZA%C5%98%C3%8DZEN%C3%8D%2FCXM0000023120295&amp;viewid=8ad3a2ab%2Dbd7d%2D48d0%2D844c%2D41ad77c5500b&amp;ct=1758787740448&amp;or=Teams%2DHL&amp;ga=1&amp;LOF=" TargetMode="External"/><Relationship Id="rId9" Type="http://schemas.openxmlformats.org/officeDocument/2006/relationships/hyperlink" Target="../../../servis_data/Sdilene%20dokumenty/Forms/AllItems.aspx?id=%2Fsites%2Fservis%5Fdata%2FSdilene%20dokumenty%2FV%C3%9DPRODEJOV%C3%81%20ZA%C5%98%C3%8DZEN%C3%8D%2FEWF6BEV00Y&amp;viewid=8ad3a2ab%2Dbd7d%2D48d0%2D844c%2D41ad77c5500b&amp;ct=1758787740448&amp;or=Teams%2DHL&amp;ga=1&amp;LOF=1" TargetMode="External"/><Relationship Id="rId14" Type="http://schemas.openxmlformats.org/officeDocument/2006/relationships/hyperlink" Target="../../../servis_data/Sdilene%20dokumenty/Forms/AllItems.aspx?id=%2Fsites%2Fservis%5Fdata%2FSdilene%20dokumenty%2FV%C3%9DPRODEJOV%C3%81%20ZA%C5%98%C3%8DZEN%C3%8D%2F9010KETU224W4672&amp;viewid=8ad3a2ab%2Dbd7d%2D48d0%2D844c%2D41ad77c5500b&amp;ct=1758787740448&amp;or=Teams%2DHL&amp;ga=1&amp;LOF=1" TargetMode="External"/><Relationship Id="rId22" Type="http://schemas.openxmlformats.org/officeDocument/2006/relationships/hyperlink" Target="../../../servis_data/Sdilene%20dokumenty/Forms/AllItems.aspx?id=%2Fsites%2Fservis%5Fdata%2FSdilene%20dokumenty%2FV%C3%9DPRODEJOV%C3%81%20ZA%C5%98%C3%8DZEN%C3%8D%2FDAK0BLC09Q&amp;viewid=8ad3a2ab%2Dbd7d%2D48d0%2D844c%2D41ad77c5500b&amp;ct=1758787740448&amp;or=Teams%2DHL&amp;ga=1&amp;LOF=1" TargetMode="External"/><Relationship Id="rId27" Type="http://schemas.openxmlformats.org/officeDocument/2006/relationships/hyperlink" Target="../../../servis_data/Sdilene%20dokumenty/Forms/AllItems.aspx?id=%2Fsites%2Fservis%5Fdata%2FSdilene%20dokumenty%2FV%C3%9DPRODEJOV%C3%81%20ZA%C5%98%C3%8DZEN%C3%8D%2FAQJ40000223000VV&amp;viewid=8ad3a2ab%2Dbd7d%2D48d0%2D844c%2D41ad77c5500b&amp;ct=1758787740448&amp;or=Teams%2DHL&amp;ga=1&amp;LOF=1" TargetMode="External"/><Relationship Id="rId30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F31F9-BECF-4808-A4B8-DF3E1CAEDCC4}">
  <sheetPr>
    <pageSetUpPr fitToPage="1"/>
  </sheetPr>
  <dimension ref="A1:P37"/>
  <sheetViews>
    <sheetView topLeftCell="A6" workbookViewId="0">
      <selection sqref="A1:P37"/>
    </sheetView>
  </sheetViews>
  <sheetFormatPr defaultRowHeight="15" x14ac:dyDescent="0.25"/>
  <cols>
    <col min="1" max="1" width="7.42578125" bestFit="1" customWidth="1"/>
    <col min="2" max="2" width="60.42578125" bestFit="1" customWidth="1"/>
    <col min="3" max="3" width="18.5703125" bestFit="1" customWidth="1"/>
    <col min="4" max="4" width="13.7109375" bestFit="1" customWidth="1"/>
    <col min="5" max="5" width="12.140625" style="15" bestFit="1" customWidth="1"/>
    <col min="6" max="6" width="43.42578125" hidden="1" customWidth="1"/>
    <col min="7" max="7" width="36.140625" hidden="1" customWidth="1"/>
    <col min="8" max="8" width="15.140625" hidden="1" customWidth="1"/>
    <col min="9" max="9" width="19.85546875" hidden="1" customWidth="1"/>
    <col min="10" max="10" width="17.85546875" hidden="1" customWidth="1"/>
    <col min="11" max="11" width="36.5703125" bestFit="1" customWidth="1"/>
    <col min="12" max="12" width="36.5703125" style="16" hidden="1" customWidth="1"/>
    <col min="13" max="13" width="23.42578125" bestFit="1" customWidth="1"/>
    <col min="14" max="14" width="23.42578125" style="17" bestFit="1" customWidth="1"/>
    <col min="15" max="15" width="18.5703125" hidden="1" customWidth="1"/>
    <col min="17" max="17" width="18.5703125" bestFit="1" customWidth="1"/>
  </cols>
  <sheetData>
    <row r="1" spans="1:16" ht="75" customHeight="1" x14ac:dyDescent="0.25">
      <c r="A1" s="20" t="s">
        <v>124</v>
      </c>
      <c r="B1" s="20" t="s">
        <v>0</v>
      </c>
      <c r="C1" s="29" t="s">
        <v>129</v>
      </c>
      <c r="D1" s="20" t="s">
        <v>1</v>
      </c>
      <c r="E1" s="21" t="s">
        <v>126</v>
      </c>
      <c r="F1" s="20" t="s">
        <v>2</v>
      </c>
      <c r="G1" s="20" t="s">
        <v>3</v>
      </c>
      <c r="H1" s="20" t="s">
        <v>4</v>
      </c>
      <c r="I1" s="20" t="s">
        <v>5</v>
      </c>
      <c r="J1" s="20" t="s">
        <v>6</v>
      </c>
      <c r="K1" s="20" t="s">
        <v>125</v>
      </c>
      <c r="L1" s="22" t="s">
        <v>7</v>
      </c>
      <c r="M1" s="21" t="s">
        <v>127</v>
      </c>
      <c r="N1" s="30" t="s">
        <v>128</v>
      </c>
      <c r="O1" s="23" t="s">
        <v>8</v>
      </c>
      <c r="P1" s="24" t="s">
        <v>130</v>
      </c>
    </row>
    <row r="2" spans="1:16" x14ac:dyDescent="0.25">
      <c r="A2" s="1">
        <v>101391</v>
      </c>
      <c r="B2" s="2" t="s">
        <v>9</v>
      </c>
      <c r="C2" s="28">
        <v>390</v>
      </c>
      <c r="D2" s="32">
        <v>1</v>
      </c>
      <c r="E2" s="25" t="s">
        <v>126</v>
      </c>
      <c r="F2" s="2"/>
      <c r="G2" s="3"/>
      <c r="H2" s="2"/>
      <c r="I2" s="2"/>
      <c r="J2" s="4"/>
      <c r="K2" s="5" t="s">
        <v>10</v>
      </c>
      <c r="L2" s="6">
        <f>Table1[[#This Row],[Výkon (Wp)]]*Table1[[#This Row],[Cena nák./Wp]]*24.3</f>
        <v>1705.8600000000001</v>
      </c>
      <c r="M2" s="7">
        <f>Table1[[#This Row],[cena nákupní]]*(1-P2)</f>
        <v>852.93000000000006</v>
      </c>
      <c r="N2" s="8">
        <f>Table1[[#This Row],[Cena nák./Wp]]*(1-P2)</f>
        <v>0.09</v>
      </c>
      <c r="O2" s="9">
        <v>0.18</v>
      </c>
      <c r="P2" s="10">
        <v>0.5</v>
      </c>
    </row>
    <row r="3" spans="1:16" x14ac:dyDescent="0.25">
      <c r="A3" s="1">
        <v>101406</v>
      </c>
      <c r="B3" s="2" t="s">
        <v>11</v>
      </c>
      <c r="C3" s="11">
        <f>VLOOKUP(Table1[[#This Row],[PLU]],[1]Panely!$C:$E,2,FALSE)</f>
        <v>400</v>
      </c>
      <c r="D3" s="32">
        <v>1</v>
      </c>
      <c r="E3" s="25" t="s">
        <v>126</v>
      </c>
      <c r="F3" s="2"/>
      <c r="G3" s="3"/>
      <c r="H3" s="2"/>
      <c r="I3" s="2"/>
      <c r="J3" s="4"/>
      <c r="K3" s="5" t="s">
        <v>12</v>
      </c>
      <c r="L3" s="6">
        <f>Table1[[#This Row],[Výkon (Wp)]]*Table1[[#This Row],[Cena nák./Wp]]*24.3</f>
        <v>1778.7600000000002</v>
      </c>
      <c r="M3" s="7">
        <f>Table1[[#This Row],[cena nákupní]]*(1-P3)</f>
        <v>889.38000000000011</v>
      </c>
      <c r="N3" s="8">
        <f>Table1[[#This Row],[Cena nák./Wp]]*(1-P3)</f>
        <v>9.1499999999999998E-2</v>
      </c>
      <c r="O3" s="11">
        <f>VLOOKUP(Table1[[#This Row],[PLU]],[1]Panely!$C:$E,3,FALSE)</f>
        <v>0.183</v>
      </c>
      <c r="P3" s="10">
        <v>0.5</v>
      </c>
    </row>
    <row r="4" spans="1:16" x14ac:dyDescent="0.25">
      <c r="A4" s="1">
        <v>101412</v>
      </c>
      <c r="B4" s="2" t="s">
        <v>13</v>
      </c>
      <c r="C4" s="12">
        <v>410</v>
      </c>
      <c r="D4" s="32">
        <v>4</v>
      </c>
      <c r="E4" s="25" t="s">
        <v>126</v>
      </c>
      <c r="F4" s="2"/>
      <c r="G4" s="3"/>
      <c r="H4" s="2"/>
      <c r="I4" s="2"/>
      <c r="J4" s="4"/>
      <c r="K4" s="5" t="s">
        <v>10</v>
      </c>
      <c r="L4" s="6">
        <f>Table1[[#This Row],[Výkon (Wp)]]*Table1[[#This Row],[Cena nák./Wp]]*24.3</f>
        <v>1793.34</v>
      </c>
      <c r="M4" s="7">
        <f>Table1[[#This Row],[cena nákupní]]*(1-P4)</f>
        <v>896.67</v>
      </c>
      <c r="N4" s="8">
        <f>Table1[[#This Row],[Cena nák./Wp]]*(1-P4)</f>
        <v>0.09</v>
      </c>
      <c r="O4" s="9">
        <v>0.18</v>
      </c>
      <c r="P4" s="10">
        <v>0.5</v>
      </c>
    </row>
    <row r="5" spans="1:16" x14ac:dyDescent="0.25">
      <c r="A5" s="1">
        <v>101422</v>
      </c>
      <c r="B5" s="2" t="s">
        <v>14</v>
      </c>
      <c r="C5" s="11">
        <f>VLOOKUP(Table1[[#This Row],[PLU]],[1]Panely!$C:$E,2,FALSE)</f>
        <v>425</v>
      </c>
      <c r="D5" s="32">
        <v>4</v>
      </c>
      <c r="E5" s="25" t="s">
        <v>126</v>
      </c>
      <c r="F5" s="2"/>
      <c r="G5" s="3"/>
      <c r="H5" s="2"/>
      <c r="I5" s="2"/>
      <c r="J5" s="4"/>
      <c r="K5" s="5" t="s">
        <v>15</v>
      </c>
      <c r="L5" s="6">
        <f>Table1[[#This Row],[Výkon (Wp)]]*Table1[[#This Row],[Cena nák./Wp]]*24.3</f>
        <v>1858.95</v>
      </c>
      <c r="M5" s="7">
        <f>Table1[[#This Row],[cena nákupní]]*(1-P5)</f>
        <v>929.47500000000002</v>
      </c>
      <c r="N5" s="8">
        <f>Table1[[#This Row],[Cena nák./Wp]]*(1-P5)</f>
        <v>0.09</v>
      </c>
      <c r="O5" s="11">
        <f>VLOOKUP(Table1[[#This Row],[PLU]],[1]Panely!$C:$E,3,FALSE)</f>
        <v>0.18</v>
      </c>
      <c r="P5" s="10">
        <v>0.5</v>
      </c>
    </row>
    <row r="6" spans="1:16" x14ac:dyDescent="0.25">
      <c r="A6" s="1">
        <v>101459</v>
      </c>
      <c r="B6" s="2" t="s">
        <v>16</v>
      </c>
      <c r="C6" s="11">
        <f>VLOOKUP(Table1[[#This Row],[PLU]],[1]Panely!$C:$E,2,FALSE)</f>
        <v>450</v>
      </c>
      <c r="D6" s="32">
        <v>2</v>
      </c>
      <c r="E6" s="25" t="s">
        <v>126</v>
      </c>
      <c r="F6" s="2"/>
      <c r="G6" s="3"/>
      <c r="H6" s="2"/>
      <c r="I6" s="2"/>
      <c r="J6" s="4"/>
      <c r="K6" s="5" t="s">
        <v>15</v>
      </c>
      <c r="L6" s="6">
        <f>Table1[[#This Row],[Výkon (Wp)]]*Table1[[#This Row],[Cena nák./Wp]]*24.3</f>
        <v>2187</v>
      </c>
      <c r="M6" s="7">
        <f>Table1[[#This Row],[cena nákupní]]*(1-P6)</f>
        <v>1093.5</v>
      </c>
      <c r="N6" s="8">
        <f>Table1[[#This Row],[Cena nák./Wp]]*(1-P6)</f>
        <v>0.1</v>
      </c>
      <c r="O6" s="11">
        <f>VLOOKUP(Table1[[#This Row],[PLU]],[1]Panely!$C:$E,3,FALSE)</f>
        <v>0.2</v>
      </c>
      <c r="P6" s="10">
        <v>0.5</v>
      </c>
    </row>
    <row r="7" spans="1:16" x14ac:dyDescent="0.25">
      <c r="A7" s="1">
        <v>101462</v>
      </c>
      <c r="B7" s="2" t="s">
        <v>17</v>
      </c>
      <c r="C7" s="11">
        <f>VLOOKUP(Table1[[#This Row],[PLU]],[1]Panely!$C:$E,2,FALSE)</f>
        <v>460</v>
      </c>
      <c r="D7" s="32">
        <v>6</v>
      </c>
      <c r="E7" s="25" t="s">
        <v>126</v>
      </c>
      <c r="F7" s="2"/>
      <c r="G7" s="3"/>
      <c r="H7" s="2"/>
      <c r="I7" s="2"/>
      <c r="J7" s="4"/>
      <c r="K7" s="5" t="s">
        <v>15</v>
      </c>
      <c r="L7" s="6">
        <f>Table1[[#This Row],[Výkon (Wp)]]*Table1[[#This Row],[Cena nák./Wp]]*24.3</f>
        <v>1883.4929999999999</v>
      </c>
      <c r="M7" s="7">
        <f>Table1[[#This Row],[cena nákupní]]*(1-P7)</f>
        <v>941.74649999999997</v>
      </c>
      <c r="N7" s="8">
        <f>Table1[[#This Row],[Cena nák./Wp]]*(1-P7)</f>
        <v>8.4249999999999992E-2</v>
      </c>
      <c r="O7" s="11">
        <f>VLOOKUP(Table1[[#This Row],[PLU]],[1]Panely!$C:$E,3,FALSE)</f>
        <v>0.16849999999999998</v>
      </c>
      <c r="P7" s="10">
        <v>0.5</v>
      </c>
    </row>
    <row r="8" spans="1:16" x14ac:dyDescent="0.25">
      <c r="A8" s="1">
        <v>101481</v>
      </c>
      <c r="B8" s="2" t="s">
        <v>18</v>
      </c>
      <c r="C8" s="11">
        <f>VLOOKUP(Table1[[#This Row],[PLU]],[1]Panely!$C:$E,2,FALSE)</f>
        <v>480</v>
      </c>
      <c r="D8" s="32">
        <v>1</v>
      </c>
      <c r="E8" s="25" t="s">
        <v>126</v>
      </c>
      <c r="F8" s="2"/>
      <c r="G8" s="3"/>
      <c r="H8" s="2"/>
      <c r="I8" s="2"/>
      <c r="J8" s="4"/>
      <c r="K8" s="5" t="s">
        <v>10</v>
      </c>
      <c r="L8" s="6">
        <f>Table1[[#This Row],[Výkon (Wp)]]*Table1[[#This Row],[Cena nák./Wp]]*24.3</f>
        <v>1889.5680000000002</v>
      </c>
      <c r="M8" s="7">
        <f>Table1[[#This Row],[cena nákupní]]*(1-P8)</f>
        <v>944.78400000000011</v>
      </c>
      <c r="N8" s="8">
        <f>Table1[[#This Row],[Cena nák./Wp]]*(1-P8)</f>
        <v>8.1000000000000003E-2</v>
      </c>
      <c r="O8" s="11">
        <f>VLOOKUP(Table1[[#This Row],[PLU]],[1]Panely!$C:$E,3,FALSE)</f>
        <v>0.16200000000000001</v>
      </c>
      <c r="P8" s="10">
        <v>0.5</v>
      </c>
    </row>
    <row r="9" spans="1:16" x14ac:dyDescent="0.25">
      <c r="A9" s="1">
        <v>101501</v>
      </c>
      <c r="B9" s="2" t="s">
        <v>19</v>
      </c>
      <c r="C9" s="11">
        <f>VLOOKUP(Table1[[#This Row],[PLU]],[1]Panely!$C:$E,2,FALSE)</f>
        <v>500</v>
      </c>
      <c r="D9" s="32">
        <v>1</v>
      </c>
      <c r="E9" s="25" t="s">
        <v>126</v>
      </c>
      <c r="F9" s="2"/>
      <c r="G9" s="3"/>
      <c r="H9" s="2"/>
      <c r="I9" s="2"/>
      <c r="J9" s="4"/>
      <c r="K9" s="5" t="s">
        <v>20</v>
      </c>
      <c r="L9" s="6">
        <f>Table1[[#This Row],[Výkon (Wp)]]*Table1[[#This Row],[Cena nák./Wp]]*24.3</f>
        <v>2417.85</v>
      </c>
      <c r="M9" s="7">
        <f>Table1[[#This Row],[cena nákupní]]*(1-P9)</f>
        <v>1208.925</v>
      </c>
      <c r="N9" s="8">
        <f>Table1[[#This Row],[Cena nák./Wp]]*(1-P9)</f>
        <v>9.9500000000000005E-2</v>
      </c>
      <c r="O9" s="11">
        <f>VLOOKUP(Table1[[#This Row],[PLU]],[1]Panely!$C:$E,3,FALSE)</f>
        <v>0.19900000000000001</v>
      </c>
      <c r="P9" s="10">
        <v>0.5</v>
      </c>
    </row>
    <row r="10" spans="1:16" x14ac:dyDescent="0.25">
      <c r="A10" s="1">
        <v>104302</v>
      </c>
      <c r="B10" s="2" t="s">
        <v>21</v>
      </c>
      <c r="C10" s="26">
        <v>360</v>
      </c>
      <c r="D10" s="32">
        <v>3</v>
      </c>
      <c r="E10" s="25" t="s">
        <v>126</v>
      </c>
      <c r="F10" s="2"/>
      <c r="G10" s="3"/>
      <c r="H10" s="2"/>
      <c r="I10" s="2"/>
      <c r="J10" s="4"/>
      <c r="K10" s="5" t="s">
        <v>20</v>
      </c>
      <c r="L10" s="6">
        <f>Table1[[#This Row],[Výkon (Wp)]]*Table1[[#This Row],[Cena nák./Wp]]*24.3</f>
        <v>1137.2400000000002</v>
      </c>
      <c r="M10" s="7">
        <f>Table1[[#This Row],[cena nákupní]]*(1-P10)</f>
        <v>682.34400000000016</v>
      </c>
      <c r="N10" s="8">
        <f>Table1[[#This Row],[Cena nák./Wp]]*(1-P10)</f>
        <v>7.8E-2</v>
      </c>
      <c r="O10" s="9">
        <v>0.13</v>
      </c>
      <c r="P10" s="10">
        <v>0.4</v>
      </c>
    </row>
    <row r="11" spans="1:16" x14ac:dyDescent="0.25">
      <c r="A11" s="1">
        <v>104303</v>
      </c>
      <c r="B11" s="2" t="s">
        <v>22</v>
      </c>
      <c r="C11" s="26">
        <v>365</v>
      </c>
      <c r="D11" s="32">
        <v>1</v>
      </c>
      <c r="E11" s="25" t="s">
        <v>126</v>
      </c>
      <c r="F11" s="2"/>
      <c r="G11" s="3"/>
      <c r="H11" s="2"/>
      <c r="I11" s="2"/>
      <c r="J11" s="4"/>
      <c r="K11" s="5" t="s">
        <v>10</v>
      </c>
      <c r="L11" s="6">
        <f>Table1[[#This Row],[Výkon (Wp)]]*Table1[[#This Row],[Cena nák./Wp]]*24.3</f>
        <v>1153.0350000000001</v>
      </c>
      <c r="M11" s="7">
        <f>Table1[[#This Row],[cena nákupní]]*(1-P11)</f>
        <v>691.82100000000003</v>
      </c>
      <c r="N11" s="8">
        <f>Table1[[#This Row],[Cena nák./Wp]]*(1-P11)</f>
        <v>7.8E-2</v>
      </c>
      <c r="O11" s="9">
        <v>0.13</v>
      </c>
      <c r="P11" s="10">
        <v>0.4</v>
      </c>
    </row>
    <row r="12" spans="1:16" x14ac:dyDescent="0.25">
      <c r="A12" s="1">
        <v>104363</v>
      </c>
      <c r="B12" s="2" t="s">
        <v>23</v>
      </c>
      <c r="C12" s="26">
        <v>365</v>
      </c>
      <c r="D12" s="32">
        <v>1</v>
      </c>
      <c r="E12" s="25" t="s">
        <v>126</v>
      </c>
      <c r="F12" s="2"/>
      <c r="G12" s="3"/>
      <c r="H12" s="2"/>
      <c r="I12" s="2"/>
      <c r="J12" s="4"/>
      <c r="K12" s="5" t="s">
        <v>20</v>
      </c>
      <c r="L12" s="6">
        <f>Table1[[#This Row],[Výkon (Wp)]]*Table1[[#This Row],[Cena nák./Wp]]*24.3</f>
        <v>1153.0350000000001</v>
      </c>
      <c r="M12" s="7">
        <f>Table1[[#This Row],[cena nákupní]]*(1-P12)</f>
        <v>691.82100000000003</v>
      </c>
      <c r="N12" s="8">
        <f>Table1[[#This Row],[Cena nák./Wp]]*(1-P12)</f>
        <v>7.8E-2</v>
      </c>
      <c r="O12" s="9">
        <v>0.13</v>
      </c>
      <c r="P12" s="10">
        <v>0.4</v>
      </c>
    </row>
    <row r="13" spans="1:16" x14ac:dyDescent="0.25">
      <c r="A13" s="1">
        <v>104374</v>
      </c>
      <c r="B13" s="2" t="s">
        <v>24</v>
      </c>
      <c r="C13" s="26">
        <v>370</v>
      </c>
      <c r="D13" s="32">
        <v>1</v>
      </c>
      <c r="E13" s="25" t="s">
        <v>126</v>
      </c>
      <c r="F13" s="2"/>
      <c r="G13" s="3"/>
      <c r="H13" s="2"/>
      <c r="I13" s="2"/>
      <c r="J13" s="4"/>
      <c r="K13" s="5" t="s">
        <v>10</v>
      </c>
      <c r="L13" s="6">
        <f>Table1[[#This Row],[Výkon (Wp)]]*Table1[[#This Row],[Cena nák./Wp]]*24.3</f>
        <v>1168.8300000000002</v>
      </c>
      <c r="M13" s="7">
        <f>Table1[[#This Row],[cena nákupní]]*(1-P13)</f>
        <v>701.29800000000012</v>
      </c>
      <c r="N13" s="8">
        <f>Table1[[#This Row],[Cena nák./Wp]]*(1-P13)</f>
        <v>7.8E-2</v>
      </c>
      <c r="O13" s="9">
        <v>0.13</v>
      </c>
      <c r="P13" s="10">
        <v>0.4</v>
      </c>
    </row>
    <row r="14" spans="1:16" x14ac:dyDescent="0.25">
      <c r="A14" s="1">
        <v>104410</v>
      </c>
      <c r="B14" s="2" t="s">
        <v>25</v>
      </c>
      <c r="C14" s="26">
        <v>410</v>
      </c>
      <c r="D14" s="32">
        <v>1</v>
      </c>
      <c r="E14" s="25" t="s">
        <v>126</v>
      </c>
      <c r="F14" s="2"/>
      <c r="G14" s="3"/>
      <c r="H14" s="2"/>
      <c r="I14" s="2"/>
      <c r="J14" s="4"/>
      <c r="K14" s="5" t="s">
        <v>26</v>
      </c>
      <c r="L14" s="6">
        <f>Table1[[#This Row],[Výkon (Wp)]]*Table1[[#This Row],[Cena nák./Wp]]*24.3</f>
        <v>1295.19</v>
      </c>
      <c r="M14" s="7">
        <f>Table1[[#This Row],[cena nákupní]]*(1-P14)</f>
        <v>777.11400000000003</v>
      </c>
      <c r="N14" s="8">
        <f>Table1[[#This Row],[Cena nák./Wp]]*(1-P14)</f>
        <v>7.8E-2</v>
      </c>
      <c r="O14" s="9">
        <v>0.13</v>
      </c>
      <c r="P14" s="10">
        <v>0.4</v>
      </c>
    </row>
    <row r="15" spans="1:16" x14ac:dyDescent="0.25">
      <c r="A15" s="1">
        <v>104411</v>
      </c>
      <c r="B15" s="2" t="s">
        <v>27</v>
      </c>
      <c r="C15" s="26">
        <v>410</v>
      </c>
      <c r="D15" s="32">
        <v>1</v>
      </c>
      <c r="E15" s="25" t="s">
        <v>126</v>
      </c>
      <c r="F15" s="2"/>
      <c r="G15" s="3"/>
      <c r="H15" s="2"/>
      <c r="I15" s="2"/>
      <c r="J15" s="4"/>
      <c r="K15" s="5" t="s">
        <v>28</v>
      </c>
      <c r="L15" s="6">
        <f>Table1[[#This Row],[Výkon (Wp)]]*Table1[[#This Row],[Cena nák./Wp]]*24.3</f>
        <v>1295.19</v>
      </c>
      <c r="M15" s="7">
        <f>Table1[[#This Row],[cena nákupní]]*(1-P15)</f>
        <v>777.11400000000003</v>
      </c>
      <c r="N15" s="8">
        <f>Table1[[#This Row],[Cena nák./Wp]]*(1-P15)</f>
        <v>7.8E-2</v>
      </c>
      <c r="O15" s="9">
        <v>0.13</v>
      </c>
      <c r="P15" s="10">
        <v>0.4</v>
      </c>
    </row>
    <row r="16" spans="1:16" x14ac:dyDescent="0.25">
      <c r="A16" s="1">
        <v>104443</v>
      </c>
      <c r="B16" s="2" t="s">
        <v>29</v>
      </c>
      <c r="C16" s="26">
        <v>440</v>
      </c>
      <c r="D16" s="32">
        <v>1</v>
      </c>
      <c r="E16" s="25" t="s">
        <v>126</v>
      </c>
      <c r="F16" s="2"/>
      <c r="G16" s="3"/>
      <c r="H16" s="2"/>
      <c r="I16" s="2"/>
      <c r="J16" s="4"/>
      <c r="K16" s="5" t="s">
        <v>28</v>
      </c>
      <c r="L16" s="6">
        <f>Table1[[#This Row],[Výkon (Wp)]]*Table1[[#This Row],[Cena nák./Wp]]*24.3</f>
        <v>1389.96</v>
      </c>
      <c r="M16" s="7">
        <f>Table1[[#This Row],[cena nákupní]]*(1-P16)</f>
        <v>833.976</v>
      </c>
      <c r="N16" s="8">
        <f>Table1[[#This Row],[Cena nák./Wp]]*(1-P16)</f>
        <v>7.8E-2</v>
      </c>
      <c r="O16" s="9">
        <v>0.13</v>
      </c>
      <c r="P16" s="10">
        <v>0.4</v>
      </c>
    </row>
    <row r="17" spans="1:16" x14ac:dyDescent="0.25">
      <c r="A17" s="1">
        <v>104450</v>
      </c>
      <c r="B17" s="2" t="s">
        <v>30</v>
      </c>
      <c r="C17" s="26">
        <f>VLOOKUP(Table1[[#This Row],[PLU]],[1]Panely!$C:$E,2,FALSE)</f>
        <v>455</v>
      </c>
      <c r="D17" s="32">
        <v>1</v>
      </c>
      <c r="E17" s="25" t="s">
        <v>126</v>
      </c>
      <c r="F17" s="2"/>
      <c r="G17" s="3"/>
      <c r="H17" s="2"/>
      <c r="I17" s="2"/>
      <c r="J17" s="4"/>
      <c r="K17" s="5" t="s">
        <v>28</v>
      </c>
      <c r="L17" s="6">
        <f>Table1[[#This Row],[Výkon (Wp)]]*Table1[[#This Row],[Cena nák./Wp]]*24.3</f>
        <v>1437.345</v>
      </c>
      <c r="M17" s="7">
        <f>Table1[[#This Row],[cena nákupní]]*(1-P17)</f>
        <v>862.40700000000004</v>
      </c>
      <c r="N17" s="8">
        <f>Table1[[#This Row],[Cena nák./Wp]]*(1-P17)</f>
        <v>7.8E-2</v>
      </c>
      <c r="O17" s="11">
        <f>VLOOKUP(Table1[[#This Row],[PLU]],[1]Panely!$C:$E,3,FALSE)</f>
        <v>0.13</v>
      </c>
      <c r="P17" s="10">
        <v>0.4</v>
      </c>
    </row>
    <row r="18" spans="1:16" x14ac:dyDescent="0.25">
      <c r="A18" s="1">
        <v>104460</v>
      </c>
      <c r="B18" s="2" t="s">
        <v>31</v>
      </c>
      <c r="C18" s="26">
        <f>VLOOKUP(Table1[[#This Row],[PLU]],[1]Panely!$C:$E,2,FALSE)</f>
        <v>455</v>
      </c>
      <c r="D18" s="32">
        <v>1</v>
      </c>
      <c r="E18" s="25" t="s">
        <v>126</v>
      </c>
      <c r="F18" s="2"/>
      <c r="G18" s="3"/>
      <c r="H18" s="2"/>
      <c r="I18" s="2"/>
      <c r="J18" s="4"/>
      <c r="K18" s="5" t="s">
        <v>26</v>
      </c>
      <c r="L18" s="6">
        <f>Table1[[#This Row],[Výkon (Wp)]]*Table1[[#This Row],[Cena nák./Wp]]*24.3</f>
        <v>1437.345</v>
      </c>
      <c r="M18" s="7">
        <f>Table1[[#This Row],[cena nákupní]]*(1-P18)</f>
        <v>862.40700000000004</v>
      </c>
      <c r="N18" s="8">
        <f>Table1[[#This Row],[Cena nák./Wp]]*(1-P18)</f>
        <v>7.8E-2</v>
      </c>
      <c r="O18" s="11">
        <f>VLOOKUP(Table1[[#This Row],[PLU]],[1]Panely!$C:$E,3,FALSE)</f>
        <v>0.13</v>
      </c>
      <c r="P18" s="10">
        <v>0.4</v>
      </c>
    </row>
    <row r="19" spans="1:16" x14ac:dyDescent="0.25">
      <c r="A19" s="1">
        <v>104552</v>
      </c>
      <c r="B19" s="2" t="s">
        <v>32</v>
      </c>
      <c r="C19" s="26">
        <v>550</v>
      </c>
      <c r="D19" s="32">
        <v>24</v>
      </c>
      <c r="E19" s="25" t="s">
        <v>126</v>
      </c>
      <c r="F19" s="2"/>
      <c r="G19" s="3"/>
      <c r="H19" s="2"/>
      <c r="I19" s="2"/>
      <c r="J19" s="4"/>
      <c r="K19" s="5" t="s">
        <v>12</v>
      </c>
      <c r="L19" s="6">
        <f>Table1[[#This Row],[Výkon (Wp)]]*Table1[[#This Row],[Cena nák./Wp]]*24.3</f>
        <v>1737.45</v>
      </c>
      <c r="M19" s="7">
        <f>Table1[[#This Row],[cena nákupní]]*(1-P19)</f>
        <v>1042.47</v>
      </c>
      <c r="N19" s="8">
        <f>Table1[[#This Row],[Cena nák./Wp]]*(1-P19)</f>
        <v>7.8E-2</v>
      </c>
      <c r="O19" s="9">
        <v>0.13</v>
      </c>
      <c r="P19" s="10">
        <v>0.4</v>
      </c>
    </row>
    <row r="20" spans="1:16" x14ac:dyDescent="0.25">
      <c r="A20" s="1">
        <v>105383</v>
      </c>
      <c r="B20" s="2" t="s">
        <v>33</v>
      </c>
      <c r="C20" s="26">
        <v>380</v>
      </c>
      <c r="D20" s="32">
        <v>3</v>
      </c>
      <c r="E20" s="25" t="s">
        <v>126</v>
      </c>
      <c r="F20" s="2"/>
      <c r="G20" s="3"/>
      <c r="H20" s="2"/>
      <c r="I20" s="2"/>
      <c r="J20" s="4"/>
      <c r="K20" s="5" t="s">
        <v>10</v>
      </c>
      <c r="L20" s="6">
        <f>Table1[[#This Row],[Výkon (Wp)]]*Table1[[#This Row],[Cena nák./Wp]]*24.3</f>
        <v>2308.5</v>
      </c>
      <c r="M20" s="7">
        <f>Table1[[#This Row],[cena nákupní]]*(1-P20)</f>
        <v>692.55000000000007</v>
      </c>
      <c r="N20" s="8">
        <f>Table1[[#This Row],[Cena nák./Wp]]*(1-P20)</f>
        <v>7.5000000000000011E-2</v>
      </c>
      <c r="O20" s="9">
        <v>0.25</v>
      </c>
      <c r="P20" s="10">
        <v>0.7</v>
      </c>
    </row>
    <row r="21" spans="1:16" x14ac:dyDescent="0.25">
      <c r="A21" s="1">
        <v>105384</v>
      </c>
      <c r="B21" s="2" t="s">
        <v>34</v>
      </c>
      <c r="C21" s="26">
        <f>VLOOKUP(Table1[[#This Row],[PLU]],[1]Panely!$C:$E,2,FALSE)</f>
        <v>385</v>
      </c>
      <c r="D21" s="32">
        <v>4</v>
      </c>
      <c r="E21" s="25" t="s">
        <v>126</v>
      </c>
      <c r="F21" s="2"/>
      <c r="G21" s="3"/>
      <c r="H21" s="2"/>
      <c r="I21" s="2"/>
      <c r="J21" s="4"/>
      <c r="K21" s="5" t="s">
        <v>10</v>
      </c>
      <c r="L21" s="6">
        <f>Table1[[#This Row],[Výkon (Wp)]]*Table1[[#This Row],[Cena nák./Wp]]*24.3</f>
        <v>2338.875</v>
      </c>
      <c r="M21" s="7">
        <f>Table1[[#This Row],[cena nákupní]]*(1-P21)</f>
        <v>701.66250000000014</v>
      </c>
      <c r="N21" s="8">
        <f>Table1[[#This Row],[Cena nák./Wp]]*(1-P21)</f>
        <v>7.5000000000000011E-2</v>
      </c>
      <c r="O21" s="11">
        <f>VLOOKUP(Table1[[#This Row],[PLU]],[1]Panely!$C:$E,3,FALSE)</f>
        <v>0.25</v>
      </c>
      <c r="P21" s="10">
        <v>0.7</v>
      </c>
    </row>
    <row r="22" spans="1:16" x14ac:dyDescent="0.25">
      <c r="A22" s="1">
        <v>106411</v>
      </c>
      <c r="B22" s="2" t="s">
        <v>35</v>
      </c>
      <c r="C22" s="26">
        <f>VLOOKUP(Table1[[#This Row],[PLU]],[1]Panely!$C:$E,2,FALSE)</f>
        <v>415</v>
      </c>
      <c r="D22" s="32">
        <v>4</v>
      </c>
      <c r="E22" s="25" t="s">
        <v>126</v>
      </c>
      <c r="F22" s="2"/>
      <c r="G22" s="3"/>
      <c r="H22" s="2"/>
      <c r="I22" s="2"/>
      <c r="J22" s="4"/>
      <c r="K22" s="5" t="s">
        <v>10</v>
      </c>
      <c r="L22" s="6">
        <f>Table1[[#This Row],[Výkon (Wp)]]*Table1[[#This Row],[Cena nák./Wp]]*24.3</f>
        <v>2682.4770000000003</v>
      </c>
      <c r="M22" s="7">
        <f>Table1[[#This Row],[cena nákupní]]*(1-P22)</f>
        <v>804.74310000000025</v>
      </c>
      <c r="N22" s="8">
        <f>Table1[[#This Row],[Cena nák./Wp]]*(1-P22)</f>
        <v>7.980000000000001E-2</v>
      </c>
      <c r="O22" s="11">
        <f>VLOOKUP(Table1[[#This Row],[PLU]],[1]Panely!$C:$E,3,FALSE)</f>
        <v>0.26600000000000001</v>
      </c>
      <c r="P22" s="10">
        <v>0.7</v>
      </c>
    </row>
    <row r="23" spans="1:16" ht="30" x14ac:dyDescent="0.25">
      <c r="A23" s="1">
        <v>106451</v>
      </c>
      <c r="B23" s="2" t="s">
        <v>36</v>
      </c>
      <c r="C23" s="26">
        <v>450</v>
      </c>
      <c r="D23" s="32">
        <v>6</v>
      </c>
      <c r="E23" s="25" t="s">
        <v>126</v>
      </c>
      <c r="F23" s="2"/>
      <c r="G23" s="3"/>
      <c r="H23" s="2"/>
      <c r="I23" s="2"/>
      <c r="J23" s="4"/>
      <c r="K23" s="13" t="s">
        <v>37</v>
      </c>
      <c r="L23" s="6">
        <f>Table1[[#This Row],[Výkon (Wp)]]*Table1[[#This Row],[Cena nák./Wp]]*24.3</f>
        <v>2733.75</v>
      </c>
      <c r="M23" s="7">
        <f>Table1[[#This Row],[cena nákupní]]*(1-P23)</f>
        <v>820.12500000000011</v>
      </c>
      <c r="N23" s="8">
        <f>Table1[[#This Row],[Cena nák./Wp]]*(1-P23)</f>
        <v>7.5000000000000011E-2</v>
      </c>
      <c r="O23" s="9">
        <v>0.25</v>
      </c>
      <c r="P23" s="10">
        <v>0.7</v>
      </c>
    </row>
    <row r="24" spans="1:16" x14ac:dyDescent="0.25">
      <c r="A24" s="1">
        <v>115402</v>
      </c>
      <c r="B24" s="2" t="s">
        <v>38</v>
      </c>
      <c r="C24" s="26">
        <v>400</v>
      </c>
      <c r="D24" s="32">
        <v>1</v>
      </c>
      <c r="E24" s="25" t="s">
        <v>126</v>
      </c>
      <c r="F24" s="2"/>
      <c r="G24" s="3"/>
      <c r="H24" s="2"/>
      <c r="I24" s="2"/>
      <c r="J24" s="4"/>
      <c r="K24" s="5" t="s">
        <v>10</v>
      </c>
      <c r="L24" s="6">
        <f>Table1[[#This Row],[Výkon (Wp)]]*Table1[[#This Row],[Cena nák./Wp]]*24.3</f>
        <v>4860</v>
      </c>
      <c r="M24" s="7">
        <f>Table1[[#This Row],[cena nákupní]]*(1-P24)</f>
        <v>2430</v>
      </c>
      <c r="N24" s="8">
        <f>Table1[[#This Row],[Cena nák./Wp]]*(1-P24)</f>
        <v>0.25</v>
      </c>
      <c r="O24" s="9">
        <v>0.5</v>
      </c>
      <c r="P24" s="10">
        <v>0.5</v>
      </c>
    </row>
    <row r="25" spans="1:16" x14ac:dyDescent="0.25">
      <c r="A25" s="1">
        <v>115403</v>
      </c>
      <c r="B25" s="2" t="s">
        <v>39</v>
      </c>
      <c r="C25" s="26">
        <f>VLOOKUP(Table1[[#This Row],[PLU]],[1]Panely!$C:$E,2,FALSE)</f>
        <v>400</v>
      </c>
      <c r="D25" s="32">
        <v>2</v>
      </c>
      <c r="E25" s="25" t="s">
        <v>126</v>
      </c>
      <c r="F25" s="2"/>
      <c r="G25" s="3"/>
      <c r="H25" s="2"/>
      <c r="I25" s="2"/>
      <c r="J25" s="4"/>
      <c r="K25" s="5" t="s">
        <v>20</v>
      </c>
      <c r="L25" s="6">
        <f>Table1[[#This Row],[Výkon (Wp)]]*Table1[[#This Row],[Cena nák./Wp]]*24.3</f>
        <v>5443.2000000000007</v>
      </c>
      <c r="M25" s="7">
        <f>Table1[[#This Row],[cena nákupní]]*(1-P25)</f>
        <v>2721.6000000000004</v>
      </c>
      <c r="N25" s="8">
        <f>Table1[[#This Row],[Cena nák./Wp]]*(1-P25)</f>
        <v>0.28000000000000003</v>
      </c>
      <c r="O25" s="11">
        <f>VLOOKUP(Table1[[#This Row],[PLU]],[1]Panely!$C:$E,3,FALSE)</f>
        <v>0.56000000000000005</v>
      </c>
      <c r="P25" s="10">
        <v>0.5</v>
      </c>
    </row>
    <row r="26" spans="1:16" x14ac:dyDescent="0.25">
      <c r="A26" s="1">
        <v>115421</v>
      </c>
      <c r="B26" s="2" t="s">
        <v>40</v>
      </c>
      <c r="C26" s="26">
        <f>VLOOKUP(Table1[[#This Row],[PLU]],[1]Panely!$C:$E,2,FALSE)</f>
        <v>420</v>
      </c>
      <c r="D26" s="32">
        <v>1</v>
      </c>
      <c r="E26" s="25" t="s">
        <v>126</v>
      </c>
      <c r="F26" s="2"/>
      <c r="G26" s="3"/>
      <c r="H26" s="2"/>
      <c r="I26" s="2"/>
      <c r="J26" s="4"/>
      <c r="K26" s="5" t="s">
        <v>41</v>
      </c>
      <c r="L26" s="6">
        <f>Table1[[#This Row],[Výkon (Wp)]]*Table1[[#This Row],[Cena nák./Wp]]*24.3</f>
        <v>2765.8260000000005</v>
      </c>
      <c r="M26" s="7">
        <f>Table1[[#This Row],[cena nákupní]]*(1-P26)</f>
        <v>1382.9130000000002</v>
      </c>
      <c r="N26" s="8">
        <f>Table1[[#This Row],[Cena nák./Wp]]*(1-P26)</f>
        <v>0.13550000000000001</v>
      </c>
      <c r="O26" s="11">
        <f>VLOOKUP(Table1[[#This Row],[PLU]],[1]Panely!$C:$E,3,FALSE)</f>
        <v>0.27100000000000002</v>
      </c>
      <c r="P26" s="10">
        <v>0.5</v>
      </c>
    </row>
    <row r="27" spans="1:16" x14ac:dyDescent="0.25">
      <c r="A27" s="1">
        <v>119451</v>
      </c>
      <c r="B27" s="2" t="s">
        <v>42</v>
      </c>
      <c r="C27" s="26">
        <v>450</v>
      </c>
      <c r="D27" s="32">
        <v>1</v>
      </c>
      <c r="E27" s="25" t="s">
        <v>126</v>
      </c>
      <c r="F27" s="2"/>
      <c r="G27" s="3"/>
      <c r="H27" s="2"/>
      <c r="I27" s="2"/>
      <c r="J27" s="4"/>
      <c r="K27" s="5" t="s">
        <v>43</v>
      </c>
      <c r="L27" s="6">
        <f>Table1[[#This Row],[Výkon (Wp)]]*Table1[[#This Row],[Cena nák./Wp]]*24.3</f>
        <v>2733.75</v>
      </c>
      <c r="M27" s="7">
        <f>Table1[[#This Row],[cena nákupní]]*(1-P27)</f>
        <v>1093.5</v>
      </c>
      <c r="N27" s="8">
        <f>Table1[[#This Row],[Cena nák./Wp]]*(1-P27)</f>
        <v>0.1</v>
      </c>
      <c r="O27" s="9">
        <v>0.25</v>
      </c>
      <c r="P27" s="10">
        <v>0.6</v>
      </c>
    </row>
    <row r="28" spans="1:16" x14ac:dyDescent="0.25">
      <c r="A28" s="1">
        <v>119541</v>
      </c>
      <c r="B28" s="2" t="s">
        <v>44</v>
      </c>
      <c r="C28" s="26">
        <f>VLOOKUP(Table1[[#This Row],[PLU]],[1]Panely!$C:$E,2,FALSE)</f>
        <v>540</v>
      </c>
      <c r="D28" s="32">
        <v>1</v>
      </c>
      <c r="E28" s="25" t="s">
        <v>126</v>
      </c>
      <c r="F28" s="2"/>
      <c r="G28" s="3"/>
      <c r="H28" s="2"/>
      <c r="I28" s="2"/>
      <c r="J28" s="4"/>
      <c r="K28" s="5" t="s">
        <v>10</v>
      </c>
      <c r="L28" s="6">
        <f>Table1[[#This Row],[Výkon (Wp)]]*Table1[[#This Row],[Cena nák./Wp]]*24.3</f>
        <v>3398.5980000000004</v>
      </c>
      <c r="M28" s="7">
        <f>Table1[[#This Row],[cena nákupní]]*(1-P28)</f>
        <v>1359.4392000000003</v>
      </c>
      <c r="N28" s="8">
        <f>Table1[[#This Row],[Cena nák./Wp]]*(1-P28)</f>
        <v>0.10360000000000001</v>
      </c>
      <c r="O28" s="11">
        <f>VLOOKUP(Table1[[#This Row],[PLU]],[1]Panely!$C:$E,3,FALSE)</f>
        <v>0.25900000000000001</v>
      </c>
      <c r="P28" s="10">
        <v>0.6</v>
      </c>
    </row>
    <row r="29" spans="1:16" x14ac:dyDescent="0.25">
      <c r="A29" s="1">
        <v>120551</v>
      </c>
      <c r="B29" s="2" t="s">
        <v>45</v>
      </c>
      <c r="C29" s="26">
        <f>VLOOKUP(Table1[[#This Row],[PLU]],[1]Panely!$C:$E,2,FALSE)</f>
        <v>550</v>
      </c>
      <c r="D29" s="32">
        <v>43</v>
      </c>
      <c r="E29" s="25" t="s">
        <v>126</v>
      </c>
      <c r="F29" s="2"/>
      <c r="G29" s="3"/>
      <c r="H29" s="2"/>
      <c r="I29" s="2"/>
      <c r="J29" s="4"/>
      <c r="K29" s="5" t="s">
        <v>10</v>
      </c>
      <c r="L29" s="6">
        <f>Table1[[#This Row],[Výkon (Wp)]]*Table1[[#This Row],[Cena nák./Wp]]*24.3</f>
        <v>1550.3400000000001</v>
      </c>
      <c r="M29" s="7">
        <f>Table1[[#This Row],[cena nákupní]]*(1-P29)</f>
        <v>775.17000000000007</v>
      </c>
      <c r="N29" s="8">
        <f>Table1[[#This Row],[Cena nák./Wp]]*(1-P29)</f>
        <v>5.8000000000000003E-2</v>
      </c>
      <c r="O29" s="11">
        <f>VLOOKUP(Table1[[#This Row],[PLU]],[1]Panely!$C:$E,3,FALSE)</f>
        <v>0.11600000000000001</v>
      </c>
      <c r="P29" s="10">
        <v>0.5</v>
      </c>
    </row>
    <row r="30" spans="1:16" x14ac:dyDescent="0.25">
      <c r="A30" s="1">
        <v>128451</v>
      </c>
      <c r="B30" s="2" t="s">
        <v>46</v>
      </c>
      <c r="C30" s="26">
        <f>VLOOKUP(Table1[[#This Row],[PLU]],[1]Panely!$C:$E,2,FALSE)</f>
        <v>450</v>
      </c>
      <c r="D30" s="32">
        <v>1</v>
      </c>
      <c r="E30" s="25" t="s">
        <v>126</v>
      </c>
      <c r="F30" s="2"/>
      <c r="G30" s="3"/>
      <c r="H30" s="2"/>
      <c r="I30" s="2"/>
      <c r="J30" s="4"/>
      <c r="K30" s="5" t="s">
        <v>10</v>
      </c>
      <c r="L30" s="6">
        <f>Table1[[#This Row],[Výkon (Wp)]]*Table1[[#This Row],[Cena nák./Wp]]*24.3</f>
        <v>1126.3050000000001</v>
      </c>
      <c r="M30" s="7">
        <f>Table1[[#This Row],[cena nákupní]]*(1-P30)</f>
        <v>563.15250000000003</v>
      </c>
      <c r="N30" s="8">
        <f>Table1[[#This Row],[Cena nák./Wp]]*(1-P30)</f>
        <v>5.1500000000000004E-2</v>
      </c>
      <c r="O30" s="11">
        <f>VLOOKUP(Table1[[#This Row],[PLU]],[1]Panely!$C:$E,3,FALSE)</f>
        <v>0.10300000000000001</v>
      </c>
      <c r="P30" s="10">
        <v>0.5</v>
      </c>
    </row>
    <row r="31" spans="1:16" x14ac:dyDescent="0.25">
      <c r="A31" s="1">
        <v>130441</v>
      </c>
      <c r="B31" s="2" t="s">
        <v>47</v>
      </c>
      <c r="C31" s="26">
        <v>440</v>
      </c>
      <c r="D31" s="32">
        <v>7</v>
      </c>
      <c r="E31" s="25" t="s">
        <v>126</v>
      </c>
      <c r="F31" s="2"/>
      <c r="G31" s="3"/>
      <c r="H31" s="2"/>
      <c r="I31" s="2"/>
      <c r="J31" s="4"/>
      <c r="K31" s="5" t="s">
        <v>48</v>
      </c>
      <c r="L31" s="6">
        <f>Table1[[#This Row],[Výkon (Wp)]]*Table1[[#This Row],[Cena nák./Wp]]*24.3</f>
        <v>1389.96</v>
      </c>
      <c r="M31" s="7">
        <f>Table1[[#This Row],[cena nákupní]]*(1-P31)</f>
        <v>694.98</v>
      </c>
      <c r="N31" s="8">
        <f>Table1[[#This Row],[Cena nák./Wp]]*(1-P31)</f>
        <v>6.5000000000000002E-2</v>
      </c>
      <c r="O31" s="9">
        <v>0.13</v>
      </c>
      <c r="P31" s="10">
        <v>0.5</v>
      </c>
    </row>
    <row r="32" spans="1:16" x14ac:dyDescent="0.25">
      <c r="A32" s="1">
        <v>130457</v>
      </c>
      <c r="B32" s="2" t="s">
        <v>49</v>
      </c>
      <c r="C32" s="26">
        <v>450</v>
      </c>
      <c r="D32" s="32">
        <v>1</v>
      </c>
      <c r="E32" s="25" t="s">
        <v>126</v>
      </c>
      <c r="F32" s="2"/>
      <c r="G32" s="3"/>
      <c r="H32" s="2"/>
      <c r="I32" s="2"/>
      <c r="J32" s="4"/>
      <c r="K32" s="5" t="s">
        <v>41</v>
      </c>
      <c r="L32" s="6">
        <f>Table1[[#This Row],[Výkon (Wp)]]*Table1[[#This Row],[Cena nák./Wp]]*24.3</f>
        <v>1421.55</v>
      </c>
      <c r="M32" s="7">
        <f>Table1[[#This Row],[cena nákupní]]*(1-P32)</f>
        <v>710.77499999999998</v>
      </c>
      <c r="N32" s="8">
        <f>Table1[[#This Row],[Cena nák./Wp]]*(1-P32)</f>
        <v>6.5000000000000002E-2</v>
      </c>
      <c r="O32" s="9">
        <v>0.13</v>
      </c>
      <c r="P32" s="10">
        <v>0.5</v>
      </c>
    </row>
    <row r="33" spans="1:16" x14ac:dyDescent="0.25">
      <c r="A33" s="1">
        <v>130458</v>
      </c>
      <c r="B33" s="2" t="s">
        <v>50</v>
      </c>
      <c r="C33" s="26">
        <f>VLOOKUP(Table1[[#This Row],[PLU]],[1]Panely!$C:$E,2,FALSE)</f>
        <v>450</v>
      </c>
      <c r="D33" s="32">
        <v>3</v>
      </c>
      <c r="E33" s="25" t="s">
        <v>126</v>
      </c>
      <c r="F33" s="2"/>
      <c r="G33" s="3"/>
      <c r="H33" s="2"/>
      <c r="I33" s="2"/>
      <c r="J33" s="4"/>
      <c r="K33" s="5" t="s">
        <v>10</v>
      </c>
      <c r="L33" s="6">
        <f>Table1[[#This Row],[Výkon (Wp)]]*Table1[[#This Row],[Cena nák./Wp]]*24.3</f>
        <v>1421.55</v>
      </c>
      <c r="M33" s="7">
        <f>Table1[[#This Row],[cena nákupní]]*(1-P33)</f>
        <v>710.77499999999998</v>
      </c>
      <c r="N33" s="8">
        <f>Table1[[#This Row],[Cena nák./Wp]]*(1-P33)</f>
        <v>6.5000000000000002E-2</v>
      </c>
      <c r="O33" s="11">
        <f>VLOOKUP(Table1[[#This Row],[PLU]],[1]Panely!$C:$E,3,FALSE)</f>
        <v>0.13</v>
      </c>
      <c r="P33" s="10">
        <v>0.5</v>
      </c>
    </row>
    <row r="34" spans="1:16" x14ac:dyDescent="0.25">
      <c r="A34" s="1">
        <v>130459</v>
      </c>
      <c r="B34" s="2" t="s">
        <v>51</v>
      </c>
      <c r="C34" s="26">
        <f>VLOOKUP(Table1[[#This Row],[PLU]],[1]Panely!$C:$E,2,FALSE)</f>
        <v>450</v>
      </c>
      <c r="D34" s="32">
        <v>1</v>
      </c>
      <c r="E34" s="25" t="s">
        <v>126</v>
      </c>
      <c r="F34" s="2"/>
      <c r="G34" s="3"/>
      <c r="H34" s="2"/>
      <c r="I34" s="2"/>
      <c r="J34" s="4"/>
      <c r="K34" s="5" t="s">
        <v>41</v>
      </c>
      <c r="L34" s="6">
        <f>Table1[[#This Row],[Výkon (Wp)]]*Table1[[#This Row],[Cena nák./Wp]]*24.3</f>
        <v>1137.24</v>
      </c>
      <c r="M34" s="7">
        <f>Table1[[#This Row],[cena nákupní]]*(1-P34)</f>
        <v>568.62</v>
      </c>
      <c r="N34" s="8">
        <f>Table1[[#This Row],[Cena nák./Wp]]*(1-P34)</f>
        <v>5.1999999999999998E-2</v>
      </c>
      <c r="O34" s="11">
        <f>VLOOKUP(Table1[[#This Row],[PLU]],[1]Panely!$C:$E,3,FALSE)</f>
        <v>0.104</v>
      </c>
      <c r="P34" s="10">
        <v>0.5</v>
      </c>
    </row>
    <row r="35" spans="1:16" x14ac:dyDescent="0.25">
      <c r="A35" s="1">
        <v>130460</v>
      </c>
      <c r="B35" s="2" t="s">
        <v>52</v>
      </c>
      <c r="C35" s="26">
        <f>VLOOKUP(Table1[[#This Row],[PLU]],[1]Panely!$C:$E,2,FALSE)</f>
        <v>460</v>
      </c>
      <c r="D35" s="32">
        <v>3</v>
      </c>
      <c r="E35" s="25" t="s">
        <v>126</v>
      </c>
      <c r="F35" s="2"/>
      <c r="G35" s="3"/>
      <c r="H35" s="2"/>
      <c r="I35" s="2"/>
      <c r="J35" s="4"/>
      <c r="K35" s="5" t="s">
        <v>53</v>
      </c>
      <c r="L35" s="6">
        <f>Table1[[#This Row],[Výkon (Wp)]]*Table1[[#This Row],[Cena nák./Wp]]*24.3</f>
        <v>1240.758</v>
      </c>
      <c r="M35" s="7">
        <f>Table1[[#This Row],[cena nákupní]]*(1-P35)</f>
        <v>620.37900000000002</v>
      </c>
      <c r="N35" s="8">
        <f>Table1[[#This Row],[Cena nák./Wp]]*(1-P35)</f>
        <v>5.5500000000000001E-2</v>
      </c>
      <c r="O35" s="11">
        <f>VLOOKUP(Table1[[#This Row],[PLU]],[1]Panely!$C:$E,3,FALSE)</f>
        <v>0.111</v>
      </c>
      <c r="P35" s="10">
        <v>0.5</v>
      </c>
    </row>
    <row r="36" spans="1:16" x14ac:dyDescent="0.25">
      <c r="A36" s="1">
        <v>130501</v>
      </c>
      <c r="B36" s="2" t="s">
        <v>54</v>
      </c>
      <c r="C36" s="26">
        <f>VLOOKUP(Table1[[#This Row],[PLU]],[1]Panely!$C:$E,2,FALSE)</f>
        <v>500</v>
      </c>
      <c r="D36" s="32">
        <v>2</v>
      </c>
      <c r="E36" s="25" t="s">
        <v>126</v>
      </c>
      <c r="F36" s="2"/>
      <c r="G36" s="3"/>
      <c r="H36" s="2"/>
      <c r="I36" s="2"/>
      <c r="J36" s="4"/>
      <c r="K36" s="5" t="s">
        <v>48</v>
      </c>
      <c r="L36" s="6">
        <f>Table1[[#This Row],[Výkon (Wp)]]*Table1[[#This Row],[Cena nák./Wp]]*24.3</f>
        <v>1421.55</v>
      </c>
      <c r="M36" s="7">
        <f>Table1[[#This Row],[cena nákupní]]*(1-P36)</f>
        <v>710.77499999999998</v>
      </c>
      <c r="N36" s="8">
        <f>Table1[[#This Row],[Cena nák./Wp]]*(1-P36)</f>
        <v>5.8500000000000003E-2</v>
      </c>
      <c r="O36" s="11">
        <f>VLOOKUP(Table1[[#This Row],[PLU]],[1]Panely!$C:$E,3,FALSE)</f>
        <v>0.11700000000000001</v>
      </c>
      <c r="P36" s="10">
        <v>0.5</v>
      </c>
    </row>
    <row r="37" spans="1:16" x14ac:dyDescent="0.25">
      <c r="A37" s="1">
        <v>130651</v>
      </c>
      <c r="B37" s="2" t="s">
        <v>55</v>
      </c>
      <c r="C37" s="27">
        <f>VLOOKUP(Table1[[#This Row],[PLU]],[1]Panely!$C:$E,2,FALSE)</f>
        <v>650</v>
      </c>
      <c r="D37" s="32">
        <v>3</v>
      </c>
      <c r="E37" s="25" t="s">
        <v>126</v>
      </c>
      <c r="F37" s="2"/>
      <c r="G37" s="3"/>
      <c r="H37" s="2"/>
      <c r="I37" s="2"/>
      <c r="J37" s="4"/>
      <c r="K37" s="5" t="s">
        <v>10</v>
      </c>
      <c r="L37" s="6">
        <f>Table1[[#This Row],[Výkon (Wp)]]*Table1[[#This Row],[Cena nák./Wp]]*24.3</f>
        <v>1658.4750000000001</v>
      </c>
      <c r="M37" s="7">
        <f>Table1[[#This Row],[cena nákupní]]*(1-P37)</f>
        <v>829.23750000000007</v>
      </c>
      <c r="N37" s="8">
        <f>Table1[[#This Row],[Cena nák./Wp]]*(1-P37)</f>
        <v>5.2499999999999998E-2</v>
      </c>
      <c r="O37" s="14">
        <f>VLOOKUP(Table1[[#This Row],[PLU]],[1]Panely!$C:$E,3,FALSE)</f>
        <v>0.105</v>
      </c>
      <c r="P37" s="10">
        <v>0.5</v>
      </c>
    </row>
  </sheetData>
  <hyperlinks>
    <hyperlink ref="E2" r:id="rId1" display="https://orsag.sharepoint.com/:i:/r/sites/logistika/Sdilene%20dokumenty/V%C3%9DPRODEJOV%C3%89%20PANELY/AEG/101381-%20380Wp/HJ00200303300180/STAR%C3%9D.jpg?csf=1&amp;web=1&amp;e=1i4bcs0" xr:uid="{FC3AE428-3706-40F0-A6C2-0A91C610657B}"/>
    <hyperlink ref="E4" r:id="rId2" display="https://orsag.sharepoint.com/:f:/r/sites/SOLSOL/Sdilene%20dokumenty/V%C3%9DPRODEJOV%C3%89%20PANELY/AEG/101412%20-%20410Wp?csf=1&amp;web=1&amp;e=aLQqAT" xr:uid="{4F565C14-93CD-4FA6-BD3C-9C4743C1F35C}"/>
    <hyperlink ref="E5" r:id="rId3" xr:uid="{DB4074DF-B879-4DDB-8D7F-912C739EAA15}"/>
    <hyperlink ref="E7" r:id="rId4" xr:uid="{17B15FDF-7666-4720-B4F8-74C8C8025DD7}"/>
    <hyperlink ref="E8" r:id="rId5" xr:uid="{E17303A6-41A2-41FB-9605-21A1F8D0B017}"/>
    <hyperlink ref="E9" r:id="rId6" xr:uid="{83F9B823-B878-4219-9732-69D25A622A04}"/>
    <hyperlink ref="E10" r:id="rId7" xr:uid="{8002E68D-FC9B-486C-A210-FC457642EBED}"/>
    <hyperlink ref="E11" r:id="rId8" xr:uid="{7B22511B-B707-4AC6-BD10-70000CBCA702}"/>
    <hyperlink ref="E13" r:id="rId9" xr:uid="{C16DCD4A-F944-496B-B37A-5FAD18748F92}"/>
    <hyperlink ref="E14" r:id="rId10" xr:uid="{6B4AF813-0AD3-426D-936C-6921E1426800}"/>
    <hyperlink ref="E18" r:id="rId11" xr:uid="{1F768F3B-95F6-4AED-B878-16CEDF9A7FAE}"/>
    <hyperlink ref="E19" r:id="rId12" xr:uid="{C5C71994-B993-451A-A6CE-14E20E49EFEF}"/>
    <hyperlink ref="E20" r:id="rId13" xr:uid="{190DD71E-864F-49C6-B77A-C7AED78B5239}"/>
    <hyperlink ref="E21" r:id="rId14" xr:uid="{E159891E-477E-413E-ADC5-200ADCAD27C5}"/>
    <hyperlink ref="E22" r:id="rId15" xr:uid="{ED302697-C9E5-46D5-BDAD-A54382EFF389}"/>
    <hyperlink ref="E23" r:id="rId16" xr:uid="{6ED82AD5-924D-4B54-AC17-90962F7C3871}"/>
    <hyperlink ref="E24" r:id="rId17" xr:uid="{B185892C-BED8-4771-B8D3-8F987FA2092B}"/>
    <hyperlink ref="E25" r:id="rId18" xr:uid="{D97DFF94-F4CC-41C7-AC09-7DB1403D4AD6}"/>
    <hyperlink ref="E26" r:id="rId19" xr:uid="{3D585C8C-1BFD-4D4F-8A12-AD372AD6763C}"/>
    <hyperlink ref="E27" r:id="rId20" xr:uid="{979853D5-242D-41F1-83D0-071E95A4DCEB}"/>
    <hyperlink ref="E28" r:id="rId21" xr:uid="{D89207F8-28FF-43B1-BE06-12D11DF10102}"/>
    <hyperlink ref="E29" r:id="rId22" xr:uid="{7DCC8B3C-E97E-44EC-BE53-F2E94D297F9C}"/>
    <hyperlink ref="E30" r:id="rId23" xr:uid="{8E605FCC-30D5-4E38-A49D-C1F5D4B1393E}"/>
    <hyperlink ref="E31" r:id="rId24" xr:uid="{C324FE06-BAF2-4F16-98CB-DEFDD1045FE6}"/>
    <hyperlink ref="E32" r:id="rId25" xr:uid="{5B1EF069-7C50-4D88-97B5-6486B3CFEF7A}"/>
    <hyperlink ref="E33" r:id="rId26" xr:uid="{14B1A5DC-6254-460F-A711-2B2F842CCBB8}"/>
    <hyperlink ref="E34" r:id="rId27" xr:uid="{5A4230F3-E897-4A88-A535-655AE143232B}"/>
    <hyperlink ref="E35" r:id="rId28" xr:uid="{90EE06E1-67E5-4921-81D3-C99E08C84F39}"/>
    <hyperlink ref="E36" r:id="rId29" xr:uid="{625D9251-AAEE-41E9-A2EB-F41E5BDDAC08}"/>
    <hyperlink ref="E37" r:id="rId30" xr:uid="{B0314E04-E56B-4E6C-97EF-96DCC5F34D7A}"/>
    <hyperlink ref="E15" r:id="rId31" xr:uid="{92CCF6D3-B4B1-4923-B703-C2A63D045091}"/>
    <hyperlink ref="E16" r:id="rId32" xr:uid="{C7F893A4-582C-4EBE-AEBB-CA53007FE3D6}"/>
    <hyperlink ref="E17" r:id="rId33" xr:uid="{39DE6E4C-4FBE-4F87-AEE9-9C221F7B3425}"/>
    <hyperlink ref="E12" r:id="rId34" xr:uid="{37989614-E446-44BC-9CF3-2EF92D2EBB8B}"/>
    <hyperlink ref="E3" r:id="rId35" display="https://orsag.sharepoint.com/:i:/r/sites/SOLSOL/Sdilene%20dokumenty/V%C3%9DPRODEJOV%C3%89%20PANELY/AEG/101406%20-%20400Wp/CS5HMPM22715009120/PO%C5%A0KR%C3%81BAN%C3%89%20SKLO%20(2).jpg?csf=1&amp;web=1&amp;e=oPbu0f" xr:uid="{D3E3FCAD-DD57-4AD4-88CF-6BB8AC7A46CD}"/>
    <hyperlink ref="E6" r:id="rId36" xr:uid="{A76ED1C0-7019-4AF9-8620-BBFE720E05E0}"/>
  </hyperlinks>
  <pageMargins left="0.7" right="0.7" top="0.78740157499999996" bottom="0.78740157499999996" header="0.3" footer="0.3"/>
  <pageSetup paperSize="9" scale="64" orientation="landscape" r:id="rId37"/>
  <tableParts count="1">
    <tablePart r:id="rId3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69095-79DD-412C-AE99-B18CC2B0DED7}">
  <sheetPr>
    <pageSetUpPr fitToPage="1"/>
  </sheetPr>
  <dimension ref="A1:M30"/>
  <sheetViews>
    <sheetView tabSelected="1" topLeftCell="B1" workbookViewId="0">
      <selection activeCell="B18" sqref="A18:XFD18"/>
    </sheetView>
  </sheetViews>
  <sheetFormatPr defaultRowHeight="15" x14ac:dyDescent="0.25"/>
  <cols>
    <col min="1" max="1" width="13.140625" bestFit="1" customWidth="1"/>
    <col min="2" max="2" width="42.5703125" bestFit="1" customWidth="1"/>
    <col min="3" max="3" width="11.42578125" bestFit="1" customWidth="1"/>
    <col min="4" max="4" width="7.5703125" style="15" bestFit="1" customWidth="1"/>
    <col min="5" max="5" width="18.5703125" hidden="1" customWidth="1"/>
    <col min="6" max="6" width="29.42578125" hidden="1" customWidth="1"/>
    <col min="7" max="7" width="23.5703125" bestFit="1" customWidth="1"/>
    <col min="8" max="8" width="23.42578125" bestFit="1" customWidth="1"/>
    <col min="9" max="9" width="71.140625" bestFit="1" customWidth="1"/>
    <col min="10" max="10" width="47" bestFit="1" customWidth="1"/>
    <col min="11" max="11" width="36.5703125" hidden="1" customWidth="1"/>
    <col min="12" max="12" width="13.28515625" bestFit="1" customWidth="1"/>
    <col min="13" max="13" width="13.7109375" bestFit="1" customWidth="1"/>
  </cols>
  <sheetData>
    <row r="1" spans="1:13" ht="24" x14ac:dyDescent="0.25">
      <c r="A1" s="20" t="s">
        <v>124</v>
      </c>
      <c r="B1" s="20" t="s">
        <v>0</v>
      </c>
      <c r="C1" s="20" t="s">
        <v>1</v>
      </c>
      <c r="D1" s="20" t="s">
        <v>126</v>
      </c>
      <c r="E1" s="20" t="s">
        <v>2</v>
      </c>
      <c r="F1" s="20" t="s">
        <v>3</v>
      </c>
      <c r="G1" s="20" t="s">
        <v>131</v>
      </c>
      <c r="H1" s="20" t="s">
        <v>132</v>
      </c>
      <c r="I1" s="20" t="s">
        <v>6</v>
      </c>
      <c r="J1" s="20" t="s">
        <v>125</v>
      </c>
      <c r="K1" s="20" t="s">
        <v>7</v>
      </c>
      <c r="L1" s="20" t="s">
        <v>133</v>
      </c>
      <c r="M1" s="20" t="s">
        <v>130</v>
      </c>
    </row>
    <row r="2" spans="1:13" x14ac:dyDescent="0.25">
      <c r="A2" s="2">
        <v>208101</v>
      </c>
      <c r="B2" s="2" t="s">
        <v>56</v>
      </c>
      <c r="C2" s="32">
        <v>1</v>
      </c>
      <c r="D2" s="25" t="s">
        <v>126</v>
      </c>
      <c r="E2" s="2" t="s">
        <v>57</v>
      </c>
      <c r="F2" s="3">
        <v>45740</v>
      </c>
      <c r="G2" s="2"/>
      <c r="H2" s="2"/>
      <c r="I2" s="18" t="s">
        <v>58</v>
      </c>
      <c r="J2" s="18" t="s">
        <v>59</v>
      </c>
      <c r="K2" s="2">
        <f>VLOOKUP(Table13[[#This Row],[PLU]],'[1]Baterky, stridace'!$E:$M,9,FALSE)</f>
        <v>751.49</v>
      </c>
      <c r="L2" s="33">
        <f>Table13[[#This Row],[cena nákupní]]*(1-Table13[[#This Row],[Sleva]])</f>
        <v>526.04300000000001</v>
      </c>
      <c r="M2" s="10">
        <v>0.3</v>
      </c>
    </row>
    <row r="3" spans="1:13" x14ac:dyDescent="0.25">
      <c r="A3" s="2">
        <v>309001</v>
      </c>
      <c r="B3" s="2" t="s">
        <v>60</v>
      </c>
      <c r="C3" s="32">
        <v>1</v>
      </c>
      <c r="D3" s="25" t="s">
        <v>126</v>
      </c>
      <c r="E3" s="2" t="s">
        <v>61</v>
      </c>
      <c r="F3" s="3">
        <v>45741</v>
      </c>
      <c r="G3" s="2"/>
      <c r="H3" s="2"/>
      <c r="I3" s="18" t="s">
        <v>62</v>
      </c>
      <c r="J3" s="18" t="s">
        <v>59</v>
      </c>
      <c r="K3" s="2">
        <f>VLOOKUP(Table13[[#This Row],[PLU]],'[1]Baterky, stridace'!$E:$M,9,FALSE)</f>
        <v>185</v>
      </c>
      <c r="L3" s="33">
        <f>Table13[[#This Row],[cena nákupní]]*(1-Table13[[#This Row],[Sleva]])</f>
        <v>111</v>
      </c>
      <c r="M3" s="10">
        <v>0.4</v>
      </c>
    </row>
    <row r="4" spans="1:13" x14ac:dyDescent="0.25">
      <c r="A4" s="2">
        <v>309001</v>
      </c>
      <c r="B4" s="2" t="s">
        <v>60</v>
      </c>
      <c r="C4" s="32">
        <v>1</v>
      </c>
      <c r="D4" s="25" t="s">
        <v>126</v>
      </c>
      <c r="E4" s="2" t="s">
        <v>63</v>
      </c>
      <c r="F4" s="3">
        <v>45677</v>
      </c>
      <c r="G4" s="3">
        <v>46264</v>
      </c>
      <c r="H4" s="3">
        <v>48728</v>
      </c>
      <c r="I4" s="18" t="s">
        <v>64</v>
      </c>
      <c r="J4" s="18" t="s">
        <v>59</v>
      </c>
      <c r="K4" s="2">
        <f>VLOOKUP(Table13[[#This Row],[PLU]],'[1]Baterky, stridace'!$E:$M,9,FALSE)</f>
        <v>185</v>
      </c>
      <c r="L4" s="33">
        <f>Table13[[#This Row],[cena nákupní]]*(1-Table13[[#This Row],[Sleva]])</f>
        <v>129.5</v>
      </c>
      <c r="M4" s="10">
        <v>0.3</v>
      </c>
    </row>
    <row r="5" spans="1:13" x14ac:dyDescent="0.25">
      <c r="A5" s="2">
        <v>208101</v>
      </c>
      <c r="B5" s="2" t="s">
        <v>56</v>
      </c>
      <c r="C5" s="32">
        <v>1</v>
      </c>
      <c r="D5" s="25" t="s">
        <v>126</v>
      </c>
      <c r="E5" s="2" t="s">
        <v>65</v>
      </c>
      <c r="F5" s="3">
        <v>45755</v>
      </c>
      <c r="G5" s="2"/>
      <c r="H5" s="2"/>
      <c r="I5" s="18" t="s">
        <v>66</v>
      </c>
      <c r="J5" s="18" t="s">
        <v>59</v>
      </c>
      <c r="K5" s="2">
        <f>VLOOKUP(Table13[[#This Row],[PLU]],'[1]Baterky, stridace'!$E:$M,9,FALSE)</f>
        <v>751.49</v>
      </c>
      <c r="L5" s="33">
        <f>Table13[[#This Row],[cena nákupní]]*(1-Table13[[#This Row],[Sleva]])</f>
        <v>526.04300000000001</v>
      </c>
      <c r="M5" s="10">
        <v>0.3</v>
      </c>
    </row>
    <row r="6" spans="1:13" x14ac:dyDescent="0.25">
      <c r="A6" s="2">
        <v>309003</v>
      </c>
      <c r="B6" s="2" t="s">
        <v>67</v>
      </c>
      <c r="C6" s="32">
        <v>1</v>
      </c>
      <c r="D6" s="25" t="s">
        <v>126</v>
      </c>
      <c r="E6" s="2" t="s">
        <v>68</v>
      </c>
      <c r="F6" s="3">
        <v>45757</v>
      </c>
      <c r="G6" s="2"/>
      <c r="H6" s="2"/>
      <c r="I6" s="18" t="s">
        <v>69</v>
      </c>
      <c r="J6" s="18" t="s">
        <v>59</v>
      </c>
      <c r="K6" s="2">
        <f>VLOOKUP(Table13[[#This Row],[PLU]],'[1]Baterky, stridace'!$E:$M,9,FALSE)</f>
        <v>255</v>
      </c>
      <c r="L6" s="33">
        <f>Table13[[#This Row],[cena nákupní]]*(1-Table13[[#This Row],[Sleva]])</f>
        <v>178.5</v>
      </c>
      <c r="M6" s="10">
        <v>0.3</v>
      </c>
    </row>
    <row r="7" spans="1:13" x14ac:dyDescent="0.25">
      <c r="A7" s="2">
        <v>509071</v>
      </c>
      <c r="B7" s="2" t="s">
        <v>70</v>
      </c>
      <c r="C7" s="32">
        <v>1</v>
      </c>
      <c r="D7" s="31" t="s">
        <v>126</v>
      </c>
      <c r="E7" s="2" t="s">
        <v>71</v>
      </c>
      <c r="F7" s="3">
        <v>45772</v>
      </c>
      <c r="G7" s="2"/>
      <c r="H7" s="2"/>
      <c r="I7" s="18" t="s">
        <v>72</v>
      </c>
      <c r="J7" s="18" t="s">
        <v>59</v>
      </c>
      <c r="K7" s="2">
        <f>VLOOKUP(Table13[[#This Row],[PLU]],'[1]Baterky, stridace'!$E:$M,9,FALSE)</f>
        <v>9</v>
      </c>
      <c r="L7" s="33">
        <f>Table13[[#This Row],[cena nákupní]]*(1-Table13[[#This Row],[Sleva]])</f>
        <v>4.5</v>
      </c>
      <c r="M7" s="10">
        <v>0.5</v>
      </c>
    </row>
    <row r="8" spans="1:13" x14ac:dyDescent="0.25">
      <c r="A8" s="2">
        <v>509010</v>
      </c>
      <c r="B8" s="2" t="s">
        <v>73</v>
      </c>
      <c r="C8" s="32">
        <v>1</v>
      </c>
      <c r="D8" s="31" t="s">
        <v>126</v>
      </c>
      <c r="E8" s="2" t="s">
        <v>74</v>
      </c>
      <c r="F8" s="3">
        <v>45782</v>
      </c>
      <c r="G8" s="3">
        <v>46009</v>
      </c>
      <c r="H8" s="3">
        <v>46009</v>
      </c>
      <c r="I8" s="18" t="s">
        <v>75</v>
      </c>
      <c r="J8" s="18" t="s">
        <v>59</v>
      </c>
      <c r="K8" s="2">
        <f>VLOOKUP(Table13[[#This Row],[PLU]],'[1]Baterky, stridace'!$E:$M,9,FALSE)</f>
        <v>145</v>
      </c>
      <c r="L8" s="33">
        <f>Table13[[#This Row],[cena nákupní]]*(1-Table13[[#This Row],[Sleva]])</f>
        <v>72.5</v>
      </c>
      <c r="M8" s="10">
        <v>0.5</v>
      </c>
    </row>
    <row r="9" spans="1:13" x14ac:dyDescent="0.25">
      <c r="A9" s="2">
        <v>509010</v>
      </c>
      <c r="B9" s="2" t="s">
        <v>73</v>
      </c>
      <c r="C9" s="32">
        <v>1</v>
      </c>
      <c r="D9" s="31" t="s">
        <v>126</v>
      </c>
      <c r="E9" s="2" t="s">
        <v>76</v>
      </c>
      <c r="F9" s="3">
        <v>45782</v>
      </c>
      <c r="G9" s="2"/>
      <c r="H9" s="2"/>
      <c r="I9" s="18" t="s">
        <v>75</v>
      </c>
      <c r="J9" s="18" t="s">
        <v>59</v>
      </c>
      <c r="K9" s="2">
        <f>VLOOKUP(Table13[[#This Row],[PLU]],'[1]Baterky, stridace'!$E:$M,9,FALSE)</f>
        <v>145</v>
      </c>
      <c r="L9" s="33">
        <f>Table13[[#This Row],[cena nákupní]]*(1-Table13[[#This Row],[Sleva]])</f>
        <v>72.5</v>
      </c>
      <c r="M9" s="10">
        <v>0.5</v>
      </c>
    </row>
    <row r="10" spans="1:13" x14ac:dyDescent="0.25">
      <c r="A10" s="2">
        <v>509010</v>
      </c>
      <c r="B10" s="2" t="s">
        <v>73</v>
      </c>
      <c r="C10" s="32">
        <v>1</v>
      </c>
      <c r="D10" s="31" t="s">
        <v>126</v>
      </c>
      <c r="E10" s="2" t="s">
        <v>77</v>
      </c>
      <c r="F10" s="3">
        <v>45782</v>
      </c>
      <c r="G10" s="2"/>
      <c r="H10" s="2"/>
      <c r="I10" s="18" t="s">
        <v>75</v>
      </c>
      <c r="J10" s="18" t="s">
        <v>59</v>
      </c>
      <c r="K10" s="2">
        <f>VLOOKUP(Table13[[#This Row],[PLU]],'[1]Baterky, stridace'!$E:$M,9,FALSE)</f>
        <v>145</v>
      </c>
      <c r="L10" s="33">
        <f>Table13[[#This Row],[cena nákupní]]*(1-Table13[[#This Row],[Sleva]])</f>
        <v>72.5</v>
      </c>
      <c r="M10" s="10">
        <v>0.5</v>
      </c>
    </row>
    <row r="11" spans="1:13" x14ac:dyDescent="0.25">
      <c r="A11" s="18">
        <v>509010</v>
      </c>
      <c r="B11" s="2" t="s">
        <v>73</v>
      </c>
      <c r="C11" s="32">
        <v>1</v>
      </c>
      <c r="D11" s="31" t="s">
        <v>126</v>
      </c>
      <c r="E11" s="2" t="s">
        <v>78</v>
      </c>
      <c r="F11" s="3">
        <v>45909</v>
      </c>
      <c r="G11" s="2"/>
      <c r="H11" s="2"/>
      <c r="I11" s="18" t="s">
        <v>79</v>
      </c>
      <c r="J11" s="18" t="s">
        <v>59</v>
      </c>
      <c r="K11" s="2">
        <f>VLOOKUP(Table13[[#This Row],[PLU]],'[1]Baterky, stridace'!$E:$M,9,FALSE)</f>
        <v>145</v>
      </c>
      <c r="L11" s="33">
        <f>Table13[[#This Row],[cena nákupní]]*(1-Table13[[#This Row],[Sleva]])</f>
        <v>72.5</v>
      </c>
      <c r="M11" s="10">
        <v>0.5</v>
      </c>
    </row>
    <row r="12" spans="1:13" x14ac:dyDescent="0.25">
      <c r="A12" s="18">
        <v>509080</v>
      </c>
      <c r="B12" s="2" t="s">
        <v>80</v>
      </c>
      <c r="C12" s="32">
        <v>1</v>
      </c>
      <c r="D12" s="31" t="s">
        <v>126</v>
      </c>
      <c r="E12" s="2" t="s">
        <v>81</v>
      </c>
      <c r="F12" s="3">
        <v>45791</v>
      </c>
      <c r="G12" s="3">
        <v>45760</v>
      </c>
      <c r="H12" s="3">
        <v>45760</v>
      </c>
      <c r="I12" s="18" t="s">
        <v>72</v>
      </c>
      <c r="J12" s="18" t="s">
        <v>59</v>
      </c>
      <c r="K12" s="2">
        <f>VLOOKUP(Table13[[#This Row],[PLU]],'[1]Baterky, stridace'!$E:$M,9,FALSE)</f>
        <v>400</v>
      </c>
      <c r="L12" s="33">
        <f>Table13[[#This Row],[cena nákupní]]*(1-Table13[[#This Row],[Sleva]])</f>
        <v>200</v>
      </c>
      <c r="M12" s="10">
        <v>0.5</v>
      </c>
    </row>
    <row r="13" spans="1:13" x14ac:dyDescent="0.25">
      <c r="A13" s="18">
        <v>509010</v>
      </c>
      <c r="B13" s="2" t="s">
        <v>73</v>
      </c>
      <c r="C13" s="32">
        <v>1</v>
      </c>
      <c r="D13" s="31" t="s">
        <v>126</v>
      </c>
      <c r="E13" s="2" t="s">
        <v>82</v>
      </c>
      <c r="F13" s="3">
        <v>45792</v>
      </c>
      <c r="G13" s="2"/>
      <c r="H13" s="2"/>
      <c r="I13" s="18" t="s">
        <v>83</v>
      </c>
      <c r="J13" s="18" t="s">
        <v>59</v>
      </c>
      <c r="K13" s="2">
        <f>VLOOKUP(Table13[[#This Row],[PLU]],'[1]Baterky, stridace'!$E:$M,9,FALSE)</f>
        <v>145</v>
      </c>
      <c r="L13" s="33">
        <f>Table13[[#This Row],[cena nákupní]]*(1-Table13[[#This Row],[Sleva]])</f>
        <v>72.5</v>
      </c>
      <c r="M13" s="10">
        <v>0.5</v>
      </c>
    </row>
    <row r="14" spans="1:13" x14ac:dyDescent="0.25">
      <c r="A14" s="18">
        <v>509010</v>
      </c>
      <c r="B14" s="2" t="s">
        <v>73</v>
      </c>
      <c r="C14" s="32">
        <v>1</v>
      </c>
      <c r="D14" s="31" t="s">
        <v>126</v>
      </c>
      <c r="E14" s="2" t="s">
        <v>84</v>
      </c>
      <c r="F14" s="3">
        <v>45793</v>
      </c>
      <c r="G14" s="2"/>
      <c r="H14" s="2"/>
      <c r="I14" s="18" t="s">
        <v>85</v>
      </c>
      <c r="J14" s="18" t="s">
        <v>59</v>
      </c>
      <c r="K14" s="2">
        <f>VLOOKUP(Table13[[#This Row],[PLU]],'[1]Baterky, stridace'!$E:$M,9,FALSE)</f>
        <v>145</v>
      </c>
      <c r="L14" s="33">
        <f>Table13[[#This Row],[cena nákupní]]*(1-Table13[[#This Row],[Sleva]])</f>
        <v>72.5</v>
      </c>
      <c r="M14" s="10">
        <v>0.5</v>
      </c>
    </row>
    <row r="15" spans="1:13" x14ac:dyDescent="0.25">
      <c r="A15" s="18">
        <v>509080</v>
      </c>
      <c r="B15" s="2" t="s">
        <v>80</v>
      </c>
      <c r="C15" s="32">
        <v>1</v>
      </c>
      <c r="D15" s="31" t="s">
        <v>126</v>
      </c>
      <c r="E15" s="2" t="s">
        <v>86</v>
      </c>
      <c r="F15" s="3">
        <v>45803</v>
      </c>
      <c r="G15" s="3">
        <v>46094</v>
      </c>
      <c r="H15" s="3">
        <v>46094</v>
      </c>
      <c r="I15" s="4" t="s">
        <v>87</v>
      </c>
      <c r="J15" s="5" t="s">
        <v>59</v>
      </c>
      <c r="K15" s="2">
        <f>VLOOKUP(Table13[[#This Row],[PLU]],'[1]Baterky, stridace'!$E:$M,9,FALSE)</f>
        <v>400</v>
      </c>
      <c r="L15" s="33">
        <f>Table13[[#This Row],[cena nákupní]]*(1-Table13[[#This Row],[Sleva]])</f>
        <v>200</v>
      </c>
      <c r="M15" s="10">
        <v>0.5</v>
      </c>
    </row>
    <row r="16" spans="1:13" x14ac:dyDescent="0.25">
      <c r="A16" s="18">
        <v>208101</v>
      </c>
      <c r="B16" s="2" t="s">
        <v>56</v>
      </c>
      <c r="C16" s="32">
        <v>1</v>
      </c>
      <c r="D16" s="31" t="s">
        <v>126</v>
      </c>
      <c r="E16" s="2" t="s">
        <v>88</v>
      </c>
      <c r="F16" s="3">
        <v>45832</v>
      </c>
      <c r="G16" s="2"/>
      <c r="H16" s="2"/>
      <c r="I16" s="4" t="s">
        <v>89</v>
      </c>
      <c r="J16" s="5" t="s">
        <v>90</v>
      </c>
      <c r="K16" s="2">
        <f>VLOOKUP(Table13[[#This Row],[PLU]],'[1]Baterky, stridace'!$E:$M,9,FALSE)</f>
        <v>751.49</v>
      </c>
      <c r="L16" s="33">
        <f>Table13[[#This Row],[cena nákupní]]*(1-Table13[[#This Row],[Sleva]])</f>
        <v>526.04300000000001</v>
      </c>
      <c r="M16" s="10">
        <v>0.3</v>
      </c>
    </row>
    <row r="17" spans="1:13" x14ac:dyDescent="0.25">
      <c r="A17" s="18">
        <v>208101</v>
      </c>
      <c r="B17" s="2" t="s">
        <v>56</v>
      </c>
      <c r="C17" s="32">
        <v>1</v>
      </c>
      <c r="D17" s="31" t="s">
        <v>126</v>
      </c>
      <c r="E17" s="2" t="s">
        <v>91</v>
      </c>
      <c r="F17" s="3">
        <v>45854</v>
      </c>
      <c r="G17" s="3">
        <v>45483</v>
      </c>
      <c r="H17" s="3">
        <v>46578</v>
      </c>
      <c r="I17" s="4" t="s">
        <v>92</v>
      </c>
      <c r="J17" s="5" t="s">
        <v>59</v>
      </c>
      <c r="K17" s="2">
        <f>VLOOKUP(Table13[[#This Row],[PLU]],'[1]Baterky, stridace'!$E:$M,9,FALSE)</f>
        <v>751.49</v>
      </c>
      <c r="L17" s="33">
        <f>Table13[[#This Row],[cena nákupní]]*(1-Table13[[#This Row],[Sleva]])</f>
        <v>526.04300000000001</v>
      </c>
      <c r="M17" s="10">
        <v>0.3</v>
      </c>
    </row>
    <row r="18" spans="1:13" x14ac:dyDescent="0.25">
      <c r="A18" s="18">
        <v>208101</v>
      </c>
      <c r="B18" s="2" t="s">
        <v>56</v>
      </c>
      <c r="C18" s="32">
        <v>1</v>
      </c>
      <c r="D18" s="31" t="s">
        <v>126</v>
      </c>
      <c r="E18" s="2" t="s">
        <v>93</v>
      </c>
      <c r="F18" s="3">
        <v>45862</v>
      </c>
      <c r="G18" s="3">
        <v>45551</v>
      </c>
      <c r="H18" s="3">
        <v>46646</v>
      </c>
      <c r="I18" s="4" t="s">
        <v>94</v>
      </c>
      <c r="J18" s="5" t="s">
        <v>95</v>
      </c>
      <c r="K18" s="2">
        <f>VLOOKUP(Table13[[#This Row],[PLU]],'[1]Baterky, stridace'!$E:$M,9,FALSE)</f>
        <v>751.49</v>
      </c>
      <c r="L18" s="33">
        <f>Table13[[#This Row],[cena nákupní]]*(1-Table13[[#This Row],[Sleva]])</f>
        <v>526.04300000000001</v>
      </c>
      <c r="M18" s="10">
        <v>0.3</v>
      </c>
    </row>
    <row r="19" spans="1:13" x14ac:dyDescent="0.25">
      <c r="A19" s="18">
        <v>209503</v>
      </c>
      <c r="B19" s="2" t="s">
        <v>96</v>
      </c>
      <c r="C19" s="32">
        <v>1</v>
      </c>
      <c r="D19" s="31" t="s">
        <v>126</v>
      </c>
      <c r="E19" s="2" t="s">
        <v>97</v>
      </c>
      <c r="F19" s="3">
        <v>45895</v>
      </c>
      <c r="G19" s="3">
        <v>46109</v>
      </c>
      <c r="H19" s="3">
        <v>47570</v>
      </c>
      <c r="I19" s="4" t="s">
        <v>98</v>
      </c>
      <c r="J19" s="5" t="s">
        <v>99</v>
      </c>
      <c r="K19" s="2">
        <f>VLOOKUP(Table13[[#This Row],[PLU]],'[1]Baterky, stridace'!$E:$M,9,FALSE)</f>
        <v>1144</v>
      </c>
      <c r="L19" s="33">
        <f>Table13[[#This Row],[cena nákupní]]*(1-Table13[[#This Row],[Sleva]])</f>
        <v>800.8</v>
      </c>
      <c r="M19" s="10">
        <v>0.3</v>
      </c>
    </row>
    <row r="20" spans="1:13" x14ac:dyDescent="0.25">
      <c r="A20" s="18">
        <v>208101</v>
      </c>
      <c r="B20" s="2" t="s">
        <v>56</v>
      </c>
      <c r="C20" s="32">
        <v>1</v>
      </c>
      <c r="D20" s="31" t="s">
        <v>126</v>
      </c>
      <c r="E20" s="2" t="s">
        <v>100</v>
      </c>
      <c r="F20" s="3">
        <v>45896</v>
      </c>
      <c r="G20" s="2"/>
      <c r="H20" s="2"/>
      <c r="I20" s="4" t="s">
        <v>101</v>
      </c>
      <c r="J20" s="5" t="s">
        <v>59</v>
      </c>
      <c r="K20" s="2">
        <f>VLOOKUP(Table13[[#This Row],[PLU]],'[1]Baterky, stridace'!$E:$M,9,FALSE)</f>
        <v>751.49</v>
      </c>
      <c r="L20" s="33">
        <f>Table13[[#This Row],[cena nákupní]]*(1-Table13[[#This Row],[Sleva]])</f>
        <v>526.04300000000001</v>
      </c>
      <c r="M20" s="10">
        <v>0.3</v>
      </c>
    </row>
    <row r="21" spans="1:13" x14ac:dyDescent="0.25">
      <c r="A21" s="18">
        <v>208081</v>
      </c>
      <c r="B21" s="2" t="s">
        <v>102</v>
      </c>
      <c r="C21" s="32">
        <v>1</v>
      </c>
      <c r="D21" s="31" t="s">
        <v>126</v>
      </c>
      <c r="E21" s="2" t="s">
        <v>103</v>
      </c>
      <c r="F21" s="3">
        <v>45896</v>
      </c>
      <c r="G21" s="2"/>
      <c r="H21" s="2"/>
      <c r="I21" s="4" t="s">
        <v>104</v>
      </c>
      <c r="J21" s="5" t="s">
        <v>59</v>
      </c>
      <c r="K21" s="2">
        <f>VLOOKUP(Table13[[#This Row],[PLU]],'[1]Baterky, stridace'!$E:$M,9,FALSE)</f>
        <v>1291.1600000000001</v>
      </c>
      <c r="L21" s="33">
        <f>Table13[[#This Row],[cena nákupní]]*(1-Table13[[#This Row],[Sleva]])</f>
        <v>903.81200000000001</v>
      </c>
      <c r="M21" s="10">
        <v>0.3</v>
      </c>
    </row>
    <row r="22" spans="1:13" x14ac:dyDescent="0.25">
      <c r="A22" s="18">
        <v>209201</v>
      </c>
      <c r="B22" s="2" t="s">
        <v>105</v>
      </c>
      <c r="C22" s="32">
        <v>1</v>
      </c>
      <c r="D22" s="31" t="s">
        <v>126</v>
      </c>
      <c r="E22" s="2" t="s">
        <v>106</v>
      </c>
      <c r="F22" s="2"/>
      <c r="G22" s="2"/>
      <c r="H22" s="2"/>
      <c r="I22" s="4" t="s">
        <v>87</v>
      </c>
      <c r="J22" s="5" t="s">
        <v>59</v>
      </c>
      <c r="K22" s="2">
        <f>VLOOKUP(Table13[[#This Row],[PLU]],'[1]Baterky, stridace'!$E:$M,9,FALSE)</f>
        <v>789</v>
      </c>
      <c r="L22" s="33">
        <f>Table13[[#This Row],[cena nákupní]]*(1-Table13[[#This Row],[Sleva]])</f>
        <v>394.5</v>
      </c>
      <c r="M22" s="10">
        <v>0.5</v>
      </c>
    </row>
    <row r="23" spans="1:13" x14ac:dyDescent="0.25">
      <c r="A23" s="18">
        <v>209036</v>
      </c>
      <c r="B23" s="2" t="s">
        <v>107</v>
      </c>
      <c r="C23" s="32">
        <v>1</v>
      </c>
      <c r="D23" s="31" t="s">
        <v>126</v>
      </c>
      <c r="E23" s="2" t="s">
        <v>108</v>
      </c>
      <c r="F23" s="2"/>
      <c r="G23" s="2"/>
      <c r="H23" s="2"/>
      <c r="I23" s="4" t="s">
        <v>87</v>
      </c>
      <c r="J23" s="5" t="s">
        <v>59</v>
      </c>
      <c r="K23" s="2">
        <f>VLOOKUP(Table13[[#This Row],[PLU]],'[1]Baterky, stridace'!$E:$M,9,FALSE)</f>
        <v>636</v>
      </c>
      <c r="L23" s="33">
        <f>Table13[[#This Row],[cena nákupní]]*(1-Table13[[#This Row],[Sleva]])</f>
        <v>318</v>
      </c>
      <c r="M23" s="10">
        <v>0.5</v>
      </c>
    </row>
    <row r="24" spans="1:13" x14ac:dyDescent="0.25">
      <c r="A24" s="18">
        <v>209201</v>
      </c>
      <c r="B24" s="2" t="s">
        <v>105</v>
      </c>
      <c r="C24" s="32">
        <v>1</v>
      </c>
      <c r="D24" s="31" t="s">
        <v>126</v>
      </c>
      <c r="E24" s="2" t="s">
        <v>109</v>
      </c>
      <c r="F24" s="2"/>
      <c r="G24" s="2"/>
      <c r="H24" s="2"/>
      <c r="I24" s="4" t="s">
        <v>87</v>
      </c>
      <c r="J24" s="5" t="s">
        <v>59</v>
      </c>
      <c r="K24" s="2">
        <f>VLOOKUP(Table13[[#This Row],[PLU]],'[1]Baterky, stridace'!$E:$M,9,FALSE)</f>
        <v>789</v>
      </c>
      <c r="L24" s="33">
        <f>Table13[[#This Row],[cena nákupní]]*(1-Table13[[#This Row],[Sleva]])</f>
        <v>394.5</v>
      </c>
      <c r="M24" s="10">
        <v>0.5</v>
      </c>
    </row>
    <row r="25" spans="1:13" x14ac:dyDescent="0.25">
      <c r="A25" s="18">
        <v>209201</v>
      </c>
      <c r="B25" s="2" t="s">
        <v>105</v>
      </c>
      <c r="C25" s="32">
        <v>1</v>
      </c>
      <c r="D25" s="31" t="s">
        <v>126</v>
      </c>
      <c r="E25" s="2" t="s">
        <v>110</v>
      </c>
      <c r="F25" s="2"/>
      <c r="G25" s="2"/>
      <c r="H25" s="2"/>
      <c r="I25" s="4" t="s">
        <v>87</v>
      </c>
      <c r="J25" s="5" t="s">
        <v>59</v>
      </c>
      <c r="K25" s="2">
        <f>VLOOKUP(Table13[[#This Row],[PLU]],'[1]Baterky, stridace'!$E:$M,9,FALSE)</f>
        <v>789</v>
      </c>
      <c r="L25" s="33">
        <f>Table13[[#This Row],[cena nákupní]]*(1-Table13[[#This Row],[Sleva]])</f>
        <v>394.5</v>
      </c>
      <c r="M25" s="10">
        <v>0.5</v>
      </c>
    </row>
    <row r="26" spans="1:13" x14ac:dyDescent="0.25">
      <c r="A26" s="2">
        <v>209101</v>
      </c>
      <c r="B26" s="2" t="s">
        <v>111</v>
      </c>
      <c r="C26" s="32">
        <v>1</v>
      </c>
      <c r="D26" s="31" t="s">
        <v>126</v>
      </c>
      <c r="E26" s="2" t="s">
        <v>112</v>
      </c>
      <c r="F26" s="2"/>
      <c r="G26" s="2"/>
      <c r="H26" s="2"/>
      <c r="I26" s="4" t="s">
        <v>113</v>
      </c>
      <c r="J26" s="5" t="s">
        <v>59</v>
      </c>
      <c r="K26" s="2">
        <f>VLOOKUP(Table13[[#This Row],[PLU]],'[1]Baterky, stridace'!$E:$M,9,FALSE)</f>
        <v>990</v>
      </c>
      <c r="L26" s="33">
        <f>Table13[[#This Row],[cena nákupní]]*(1-Table13[[#This Row],[Sleva]])</f>
        <v>693</v>
      </c>
      <c r="M26" s="10">
        <v>0.3</v>
      </c>
    </row>
    <row r="27" spans="1:13" x14ac:dyDescent="0.25">
      <c r="A27" s="2">
        <v>309003</v>
      </c>
      <c r="B27" s="2" t="s">
        <v>67</v>
      </c>
      <c r="C27" s="32">
        <v>1</v>
      </c>
      <c r="D27" s="31" t="s">
        <v>126</v>
      </c>
      <c r="E27" s="2" t="s">
        <v>114</v>
      </c>
      <c r="F27" s="2"/>
      <c r="G27" s="2"/>
      <c r="H27" s="2"/>
      <c r="I27" s="4" t="s">
        <v>115</v>
      </c>
      <c r="J27" s="5" t="s">
        <v>59</v>
      </c>
      <c r="K27" s="2">
        <f>VLOOKUP(Table13[[#This Row],[PLU]],'[1]Baterky, stridace'!$E:$M,9,FALSE)</f>
        <v>255</v>
      </c>
      <c r="L27" s="33">
        <f>Table13[[#This Row],[cena nákupní]]*(1-Table13[[#This Row],[Sleva]])</f>
        <v>178.5</v>
      </c>
      <c r="M27" s="10">
        <v>0.3</v>
      </c>
    </row>
    <row r="28" spans="1:13" x14ac:dyDescent="0.25">
      <c r="A28" s="18">
        <v>209104</v>
      </c>
      <c r="B28" s="2" t="s">
        <v>116</v>
      </c>
      <c r="C28" s="32">
        <v>1</v>
      </c>
      <c r="D28" s="31" t="s">
        <v>126</v>
      </c>
      <c r="E28" s="2" t="s">
        <v>117</v>
      </c>
      <c r="F28" s="2"/>
      <c r="G28" s="2"/>
      <c r="H28" s="2"/>
      <c r="I28" s="4" t="s">
        <v>118</v>
      </c>
      <c r="J28" s="5" t="s">
        <v>59</v>
      </c>
      <c r="K28" s="2">
        <f>VLOOKUP(Table13[[#This Row],[PLU]],'[1]Baterky, stridace'!$E:$M,9,FALSE)</f>
        <v>840</v>
      </c>
      <c r="L28" s="33">
        <f>Table13[[#This Row],[cena nákupní]]*(1-Table13[[#This Row],[Sleva]])</f>
        <v>420</v>
      </c>
      <c r="M28" s="10">
        <v>0.5</v>
      </c>
    </row>
    <row r="29" spans="1:13" x14ac:dyDescent="0.25">
      <c r="A29" s="18">
        <v>309050</v>
      </c>
      <c r="B29" s="2" t="s">
        <v>119</v>
      </c>
      <c r="C29" s="32">
        <v>1</v>
      </c>
      <c r="D29" s="31" t="s">
        <v>126</v>
      </c>
      <c r="E29" s="2" t="s">
        <v>120</v>
      </c>
      <c r="F29" s="2"/>
      <c r="G29" s="2"/>
      <c r="H29" s="2"/>
      <c r="I29" s="4" t="s">
        <v>121</v>
      </c>
      <c r="J29" s="5" t="s">
        <v>59</v>
      </c>
      <c r="K29" s="19">
        <v>21930</v>
      </c>
      <c r="L29" s="33">
        <f>Table13[[#This Row],[cena nákupní]]*(1-Table13[[#This Row],[Sleva]])</f>
        <v>15350.999999999998</v>
      </c>
      <c r="M29" s="10">
        <v>0.3</v>
      </c>
    </row>
    <row r="30" spans="1:13" x14ac:dyDescent="0.25">
      <c r="A30" s="18">
        <v>209504</v>
      </c>
      <c r="B30" s="2" t="s">
        <v>122</v>
      </c>
      <c r="C30" s="32">
        <v>1</v>
      </c>
      <c r="D30" s="31" t="s">
        <v>126</v>
      </c>
      <c r="E30" s="2" t="s">
        <v>123</v>
      </c>
      <c r="F30" s="11"/>
      <c r="G30" s="11"/>
      <c r="H30" s="11"/>
      <c r="I30" s="4" t="s">
        <v>87</v>
      </c>
      <c r="J30" s="5" t="s">
        <v>59</v>
      </c>
      <c r="K30" s="2">
        <f>VLOOKUP(Table13[[#This Row],[PLU]],'[1]Baterky, stridace'!$E:$M,9,FALSE)</f>
        <v>4800</v>
      </c>
      <c r="L30" s="33">
        <f>Table13[[#This Row],[cena nákupní]]*(1-Table13[[#This Row],[Sleva]])</f>
        <v>3360</v>
      </c>
      <c r="M30" s="10">
        <v>0.3</v>
      </c>
    </row>
  </sheetData>
  <hyperlinks>
    <hyperlink ref="D30" r:id="rId1" xr:uid="{28CE6C31-AF67-4A66-85E5-4AF40829D357}"/>
    <hyperlink ref="D29" r:id="rId2" xr:uid="{C8F1F698-7F10-4C8C-8F63-D1C2546A6B87}"/>
    <hyperlink ref="D28" r:id="rId3" xr:uid="{A3292FC4-4A7B-430C-B775-E32DB6BB417D}"/>
    <hyperlink ref="D27" r:id="rId4" xr:uid="{4FBA54B8-E4C6-478F-9E4C-578E2DC1F61E}"/>
    <hyperlink ref="D26" r:id="rId5" xr:uid="{23978638-AB61-49B0-BA37-599017A563BC}"/>
    <hyperlink ref="D25" r:id="rId6" xr:uid="{5B3AD2B1-1C14-431D-85B5-A815E75759F1}"/>
    <hyperlink ref="D24" r:id="rId7" xr:uid="{6BA3772F-98C8-4BB9-9E22-9E3D6084D3F5}"/>
    <hyperlink ref="D23" r:id="rId8" xr:uid="{E16DA205-A13F-44AB-AA68-FC72B46734D6}"/>
    <hyperlink ref="D22" r:id="rId9" xr:uid="{16EDF536-DDAD-440C-BA6D-9F5E494F540C}"/>
    <hyperlink ref="D21" r:id="rId10" xr:uid="{A8B64BDF-5BB6-4158-BD7D-6297F20850F4}"/>
    <hyperlink ref="D20" r:id="rId11" xr:uid="{B951D3FA-66D2-4EFD-A5D3-43EBC18F3371}"/>
    <hyperlink ref="D19" r:id="rId12" xr:uid="{38723E71-24A4-4626-B8D5-5042FC377872}"/>
    <hyperlink ref="D18" r:id="rId13" xr:uid="{A70ED3F1-039B-4315-BB6D-C5FDBE074BE3}"/>
    <hyperlink ref="D17" r:id="rId14" xr:uid="{70163742-CA4C-4AF9-9A1C-262A423CBDA6}"/>
    <hyperlink ref="D16" r:id="rId15" xr:uid="{DAC438E4-6EE6-4BE6-B9B7-64542FB10DBA}"/>
    <hyperlink ref="D15" r:id="rId16" xr:uid="{18C628E1-4F19-4DB0-B103-2B630018F7EC}"/>
    <hyperlink ref="D14" r:id="rId17" xr:uid="{1D95F335-20D0-4B55-A541-668175B64AF4}"/>
    <hyperlink ref="D13" r:id="rId18" xr:uid="{AAF65B7A-918A-40F8-9102-23DEF943FC5D}"/>
    <hyperlink ref="D12" r:id="rId19" xr:uid="{30D607C4-1826-4D2C-88DE-1D12C037AF67}"/>
    <hyperlink ref="D11" r:id="rId20" xr:uid="{D0B4616B-85CC-492F-8E8D-6221B2AD0B7D}"/>
    <hyperlink ref="D10" r:id="rId21" xr:uid="{F23F8C63-D2F6-47F1-AEF2-67C6CF96A0E7}"/>
    <hyperlink ref="D9" r:id="rId22" xr:uid="{6239F797-C7EE-48B2-BAB8-E9B3D68AF108}"/>
    <hyperlink ref="D8" r:id="rId23" xr:uid="{91309BE1-13C8-45E9-8AF1-B6F5441C52C1}"/>
    <hyperlink ref="D7" r:id="rId24" xr:uid="{F1214A6F-C021-464B-A019-B5563E15A1ED}"/>
    <hyperlink ref="D6" r:id="rId25" xr:uid="{AE3CE13F-0DB0-4841-8CDF-D838484D332F}"/>
    <hyperlink ref="D5" r:id="rId26" xr:uid="{F4850449-FD1E-4093-A8C5-507F3FE91720}"/>
    <hyperlink ref="D4" r:id="rId27" xr:uid="{4ED084CD-DAD4-4648-98EE-0ACD2F6DD91A}"/>
    <hyperlink ref="D3" r:id="rId28" xr:uid="{31CA33C2-008C-4750-82C0-D374BABE8463}"/>
    <hyperlink ref="D2" r:id="rId29" xr:uid="{4CBFF78E-F3E8-4055-9286-48E5BE2FB02E}"/>
  </hyperlinks>
  <pageMargins left="0.70866141732283472" right="0.70866141732283472" top="0.78740157480314965" bottom="0.78740157480314965" header="0.31496062992125984" footer="0.31496062992125984"/>
  <pageSetup paperSize="9" scale="49" orientation="landscape" r:id="rId30"/>
  <tableParts count="1">
    <tablePart r:id="rId3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7d4236-a8a6-456e-9a4d-2c4425715bf1">
      <Terms xmlns="http://schemas.microsoft.com/office/infopath/2007/PartnerControls"/>
    </lcf76f155ced4ddcb4097134ff3c332f>
    <TaxCatchAll xmlns="4ac103a4-616f-454d-9aee-e408aef0744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C5D1DA74149140A3ACEE0AB30A7416" ma:contentTypeVersion="18" ma:contentTypeDescription="Vytvoří nový dokument" ma:contentTypeScope="" ma:versionID="092d842e7bff83c218ed8249b433cd8a">
  <xsd:schema xmlns:xsd="http://www.w3.org/2001/XMLSchema" xmlns:xs="http://www.w3.org/2001/XMLSchema" xmlns:p="http://schemas.microsoft.com/office/2006/metadata/properties" xmlns:ns2="fe7d4236-a8a6-456e-9a4d-2c4425715bf1" xmlns:ns3="4ac103a4-616f-454d-9aee-e408aef07446" targetNamespace="http://schemas.microsoft.com/office/2006/metadata/properties" ma:root="true" ma:fieldsID="59c09e0c67a23e2f1035af30d4780284" ns2:_="" ns3:_="">
    <xsd:import namespace="fe7d4236-a8a6-456e-9a4d-2c4425715bf1"/>
    <xsd:import namespace="4ac103a4-616f-454d-9aee-e408aef074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7d4236-a8a6-456e-9a4d-2c4425715b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d1eacf4-c6d0-4095-a0f5-ac3d08d582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103a4-616f-454d-9aee-e408aef074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3a00e10-8472-4020-b56a-2e94b88eeee4}" ma:internalName="TaxCatchAll" ma:showField="CatchAllData" ma:web="4ac103a4-616f-454d-9aee-e408aef074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62D54A-CA68-4439-897D-BB25F16B0A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A464A9-1E85-45EC-975C-E436749E8BB0}">
  <ds:schemaRefs>
    <ds:schemaRef ds:uri="http://schemas.microsoft.com/office/2006/metadata/properties"/>
    <ds:schemaRef ds:uri="http://schemas.microsoft.com/office/infopath/2007/PartnerControls"/>
    <ds:schemaRef ds:uri="fe7d4236-a8a6-456e-9a4d-2c4425715bf1"/>
    <ds:schemaRef ds:uri="4ac103a4-616f-454d-9aee-e408aef07446"/>
  </ds:schemaRefs>
</ds:datastoreItem>
</file>

<file path=customXml/itemProps3.xml><?xml version="1.0" encoding="utf-8"?>
<ds:datastoreItem xmlns:ds="http://schemas.openxmlformats.org/officeDocument/2006/customXml" ds:itemID="{05B20EBF-F993-4979-963F-F7854B3655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7d4236-a8a6-456e-9a4d-2c4425715bf1"/>
    <ds:schemaRef ds:uri="4ac103a4-616f-454d-9aee-e408aef074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Panely</vt:lpstr>
      <vt:lpstr>Zboží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Hermann</dc:creator>
  <cp:lastModifiedBy>Jan Hermann</cp:lastModifiedBy>
  <cp:lastPrinted>2025-11-25T12:03:01Z</cp:lastPrinted>
  <dcterms:created xsi:type="dcterms:W3CDTF">2025-11-25T08:44:58Z</dcterms:created>
  <dcterms:modified xsi:type="dcterms:W3CDTF">2025-11-25T12:04:08Z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0x010100D4C5D1DA74149140A3ACEE0AB30A7416</vt:lpwstr>
  </property>
  <property fmtid="{D5CDD505-2E9C-101B-9397-08002B2CF9AE}" pid="3" name="MediaServiceImageTags">
    <vt:lpwstr/>
  </property>
</Properties>
</file>